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Instructions" sheetId="1" r:id="rId1"/>
    <sheet name="A Program" sheetId="2" r:id="rId2"/>
    <sheet name="What Works" sheetId="3" r:id="rId3"/>
  </sheets>
  <definedNames/>
  <calcPr fullCalcOnLoad="1"/>
</workbook>
</file>

<file path=xl/sharedStrings.xml><?xml version="1.0" encoding="utf-8"?>
<sst xmlns="http://schemas.openxmlformats.org/spreadsheetml/2006/main" count="960" uniqueCount="261">
  <si>
    <t>ADD – Add (with overflow)</t>
  </si>
  <si>
    <t>Adds two registers and stores the result in a register</t>
  </si>
  <si>
    <t>$d = $s + $t; advance_pc (4);</t>
  </si>
  <si>
    <t>add $d, $s, $t</t>
  </si>
  <si>
    <t>0000 00ss ssst tttt dddd d000 0010 0000</t>
  </si>
  <si>
    <t>ADDI -- Add immediate (with overflow)</t>
  </si>
  <si>
    <t>Adds a register and a sign-extended immediate value and stores the result in a register</t>
  </si>
  <si>
    <t>$t = $s + imm; advance_pc (4);</t>
  </si>
  <si>
    <t>addi $t, $s, imm</t>
  </si>
  <si>
    <t>0010 00ss ssst tttt iiii iiii iiii iiii</t>
  </si>
  <si>
    <t>ADDIU -- Add immediate unsigned (no overflow)</t>
  </si>
  <si>
    <t>addiu $t, $s, imm</t>
  </si>
  <si>
    <t>0010 01ss ssst tttt iiii iiii iiii iiii</t>
  </si>
  <si>
    <t>ADDU -- Add unsigned (no overflow)</t>
  </si>
  <si>
    <t>addu $d, $s, $t</t>
  </si>
  <si>
    <t>0000 00ss ssst tttt dddd d000 0010 0001</t>
  </si>
  <si>
    <t>AND -- Bitwise and</t>
  </si>
  <si>
    <t>Bitwise ands two registers and stores the result in a register</t>
  </si>
  <si>
    <t>$d = $s &amp; $t; advance_pc (4);</t>
  </si>
  <si>
    <t>and $d, $s, $t</t>
  </si>
  <si>
    <t>0000 00ss ssst tttt dddd d000 0010 0100</t>
  </si>
  <si>
    <t>ANDI -- Bitwise and immediate</t>
  </si>
  <si>
    <t>Bitwise ands a register and an immediate value and stores the result in a register</t>
  </si>
  <si>
    <t>$t = $s &amp; imm; advance_pc (4);</t>
  </si>
  <si>
    <t>andi $t, $s, imm</t>
  </si>
  <si>
    <t>0011 00ss ssst tttt iiii iiii iiii iiii</t>
  </si>
  <si>
    <t>BEQ -- Branch on equal</t>
  </si>
  <si>
    <t>Branches if the two registers are equal</t>
  </si>
  <si>
    <t>if $s == $t advance_pc (offset &lt;&lt; 2)); else advance_pc (4);</t>
  </si>
  <si>
    <t>beq $s, $t, offset</t>
  </si>
  <si>
    <t>0001 00ss ssst tttt iiii iiii iiii iiii</t>
  </si>
  <si>
    <t>BNE -- Branch on not equal</t>
  </si>
  <si>
    <t>Branches if the two registers are not equal</t>
  </si>
  <si>
    <t>if $s != $t advance_pc (offset &lt;&lt; 2)); else advance_pc (4);</t>
  </si>
  <si>
    <t>bne $s, $t, offset</t>
  </si>
  <si>
    <t>0001 01ss ssst tttt iiii iiii iiii iiii</t>
  </si>
  <si>
    <t>DIV -- Divide</t>
  </si>
  <si>
    <t>Divides $s by $t and stores the quotient in $LO and the remainder in $HI</t>
  </si>
  <si>
    <t>$LO = $s / $t; $HI = $s % $t; advance_pc (4);</t>
  </si>
  <si>
    <t>div $s, $t</t>
  </si>
  <si>
    <t>0000 00ss ssst tttt 0000 0000 0001 1010</t>
  </si>
  <si>
    <t>DIVU -- Divide unsigned</t>
  </si>
  <si>
    <t>divu $s, $t</t>
  </si>
  <si>
    <t>0000 00ss ssst tttt 0000 0000 0001 1011</t>
  </si>
  <si>
    <t>J -- Jump</t>
  </si>
  <si>
    <t>Jumps to the calculated address</t>
  </si>
  <si>
    <t>PC = nPC; nPC = (PC &amp; 0xf0000000) | (target &lt;&lt; 2);</t>
  </si>
  <si>
    <t>j target</t>
  </si>
  <si>
    <t>0000 10ii iiii iiii iiii iiii iiii iiii</t>
  </si>
  <si>
    <t>JAL -- Jump and link</t>
  </si>
  <si>
    <t>Jumps to the calculated address and stores the return address in $31</t>
  </si>
  <si>
    <t>$31 = PC + 8 (or nPC + 4); PC = nPC; nPC = (PC &amp; 0xf0000000) | (target &lt;&lt; 2);</t>
  </si>
  <si>
    <t>jal target</t>
  </si>
  <si>
    <t>0000 11ii iiii iiii iiii iiii iiii iiii</t>
  </si>
  <si>
    <t>JR -- Jump register</t>
  </si>
  <si>
    <t>Jump to the address contained in register $s</t>
  </si>
  <si>
    <t>PC = nPC; nPC = $s;</t>
  </si>
  <si>
    <t>jr $s</t>
  </si>
  <si>
    <t>0000 00ss sss0 0000 0000 0000 0000 1000</t>
  </si>
  <si>
    <t>LB -- Load byte</t>
  </si>
  <si>
    <t>A byte is loaded into a register from the specified address.</t>
  </si>
  <si>
    <t>$t = MEM[$s + offset]; advance_pc (4);</t>
  </si>
  <si>
    <t>lb $t, offset($s)</t>
  </si>
  <si>
    <t>1000 00ss ssst tttt iiii iiii iiii iiii</t>
  </si>
  <si>
    <t>LUI -- Load upper immediate</t>
  </si>
  <si>
    <t>The immediate value is shifted left 16 bits and stored in the register. The lower 16 bits are zeroes.</t>
  </si>
  <si>
    <t>$t = (imm &lt;&lt; 16); advance_pc (4);</t>
  </si>
  <si>
    <t>lui $t, imm</t>
  </si>
  <si>
    <t>0011 11-- ---t tttt iiii iiii iiii iiii</t>
  </si>
  <si>
    <t>LW -- Load word</t>
  </si>
  <si>
    <t>A word is loaded into a register from the specified address.</t>
  </si>
  <si>
    <t>lw $t, offset($s)</t>
  </si>
  <si>
    <t>1000 11ss ssst tttt iiii iiii iiii iiii</t>
  </si>
  <si>
    <t>MFHI -- Move from HI</t>
  </si>
  <si>
    <t>The contents of register HI are moved to the specified register.</t>
  </si>
  <si>
    <t>$d = $HI; advance_pc (4);</t>
  </si>
  <si>
    <t>mfhi $d</t>
  </si>
  <si>
    <t>0000 0000 0000 0000 dddd d000 0001 0000</t>
  </si>
  <si>
    <t>MFLO -- Move from LO</t>
  </si>
  <si>
    <t>The contents of register LO are moved to the specified register.</t>
  </si>
  <si>
    <t>$d = $LO; advance_pc (4);</t>
  </si>
  <si>
    <t>mflo $d</t>
  </si>
  <si>
    <t>0000 0000 0000 0000 dddd d000 0001 0010</t>
  </si>
  <si>
    <t>MULT -- Multiply</t>
  </si>
  <si>
    <t>Multiplies $s by $t and stores the result in $LO.</t>
  </si>
  <si>
    <t>$LO = $s * $t; advance_pc (4);</t>
  </si>
  <si>
    <t>mult $s, $t</t>
  </si>
  <si>
    <t>0000 00ss ssst tttt 0000 0000 0001 1000</t>
  </si>
  <si>
    <t>MULTU -- Multiply unsigned</t>
  </si>
  <si>
    <t>multu $s, $t</t>
  </si>
  <si>
    <t>0000 00ss ssst tttt 0000 0000 0001 1001</t>
  </si>
  <si>
    <t>advance_pc (4);</t>
  </si>
  <si>
    <t>OR -- Bitwise or</t>
  </si>
  <si>
    <t>Bitwise logical ors two registers and stores the result in a register</t>
  </si>
  <si>
    <t>$d = $s | $t; advance_pc (4);</t>
  </si>
  <si>
    <t>or $d, $s, $t</t>
  </si>
  <si>
    <t>0000 00ss ssst tttt dddd d000 0010 0101</t>
  </si>
  <si>
    <t>ORI -- Bitwise or immediate</t>
  </si>
  <si>
    <t>Bitwise ors a register and an immediate value and stores the result in a register</t>
  </si>
  <si>
    <t>$t = $s | imm; advance_pc (4);</t>
  </si>
  <si>
    <t>ori $t, $s, imm</t>
  </si>
  <si>
    <t>0011 01ss ssst tttt iiii iiii iiii iiii</t>
  </si>
  <si>
    <t>SB -- Store byte</t>
  </si>
  <si>
    <t>The least significant byte of $t is stored at the specified address.</t>
  </si>
  <si>
    <t>MEM[$s + offset] = (0xff &amp; $t); advance_pc (4);</t>
  </si>
  <si>
    <t>sb $t, offset($s)</t>
  </si>
  <si>
    <t>1010 00ss ssst tttt iiii iiii iiii iiii</t>
  </si>
  <si>
    <t>SLL -- Shift left logical</t>
  </si>
  <si>
    <t>Shifts a register value left by the shift amount listed in the instruction and places the result in a third register. Zeroes are shifted in.</t>
  </si>
  <si>
    <t>$d = $t &lt;&lt; h; advance_pc (4);</t>
  </si>
  <si>
    <t>sll $d, $t, h</t>
  </si>
  <si>
    <t>SLLV -- Shift left logical variable</t>
  </si>
  <si>
    <t>Shifts a register value left by the value in a second register and places the result in a third register. Zeroes are shifted in.</t>
  </si>
  <si>
    <t>$d = $t &lt;&lt; $s; advance_pc (4);</t>
  </si>
  <si>
    <t>sllv $d, $t, $s</t>
  </si>
  <si>
    <t>0000 00ss ssst tttt dddd d--- --00 0100</t>
  </si>
  <si>
    <t>SLT -- Set on less than (signed)</t>
  </si>
  <si>
    <t>If $s is less than $t, $d is set to one. It gets zero otherwise.</t>
  </si>
  <si>
    <t>if $s &lt; $t $d = 1; advance_pc (4); else $d = 0; advance_pc (4);</t>
  </si>
  <si>
    <t>slt $d, $s, $t</t>
  </si>
  <si>
    <t>0000 00ss ssst tttt dddd d000 0010 1010</t>
  </si>
  <si>
    <t>SLTI -- Set on less than immediate (signed)</t>
  </si>
  <si>
    <t>If $s is less than immediate, $t is set to one. It gets zero otherwise.</t>
  </si>
  <si>
    <t>if $s &lt; imm $t = 1; advance_pc (4); else $t = 0; advance_pc (4);</t>
  </si>
  <si>
    <t>slti $t, $s, imm</t>
  </si>
  <si>
    <t>0010 10ss ssst tttt iiii iiii iiii iiii</t>
  </si>
  <si>
    <t>SLTIU -- Set on less than immediate unsigned</t>
  </si>
  <si>
    <t>If $s is less than the unsigned immediate, $t is set to one. It gets zero otherwise.</t>
  </si>
  <si>
    <t>sltiu $t, $s, imm</t>
  </si>
  <si>
    <t>0010 11ss ssst tttt iiii iiii iiii iiii</t>
  </si>
  <si>
    <t>SLTU -- Set on less than unsigned</t>
  </si>
  <si>
    <t>sltu $d, $s, $t</t>
  </si>
  <si>
    <t>0000 00ss ssst tttt dddd d000 0010 1011</t>
  </si>
  <si>
    <t>SRA -- Shift right arithmetic</t>
  </si>
  <si>
    <t>Shifts a register value right by the shift amount (shamt) and places the value in the destination register. The sign bit is shifted in.</t>
  </si>
  <si>
    <t>$d = $t &gt;&gt; h; advance_pc (4);</t>
  </si>
  <si>
    <t>sra $d, $t, h</t>
  </si>
  <si>
    <t>0000 00-- ---t tttt dddd dhhh hh00 0011</t>
  </si>
  <si>
    <t>SRL -- Shift right logical</t>
  </si>
  <si>
    <t>Shifts a register value right by the shift amount (shamt) and places the value in the destination register. Zeroes are shifted in.</t>
  </si>
  <si>
    <t>srl $d, $t, h</t>
  </si>
  <si>
    <t>0000 00-- ---t tttt dddd dhhh hh00 0010</t>
  </si>
  <si>
    <t>SRLV -- Shift right logical variable</t>
  </si>
  <si>
    <t>Shifts a register value right by the amount specified in $s and places the value in the destination register. Zeroes are shifted in.</t>
  </si>
  <si>
    <t>$d = $t &gt;&gt; $s; advance_pc (4);</t>
  </si>
  <si>
    <t>srlv $d, $t, $s</t>
  </si>
  <si>
    <t>SUB -- Subtract</t>
  </si>
  <si>
    <t>Subtracts two registers and stores the result in a register</t>
  </si>
  <si>
    <t>$d = $s - $t; advance_pc (4);</t>
  </si>
  <si>
    <t>sub $d, $s, $t</t>
  </si>
  <si>
    <t>0000 00ss ssst tttt dddd d000 0010 0010</t>
  </si>
  <si>
    <t>SUBU -- Subtract unsigned</t>
  </si>
  <si>
    <t>subu $d, $s, $t</t>
  </si>
  <si>
    <t>0000 00ss ssst tttt dddd d000 0010 0011</t>
  </si>
  <si>
    <t>SW -- Store word</t>
  </si>
  <si>
    <t>The contents of $t is stored at the specified address.</t>
  </si>
  <si>
    <t>MEM[$s + offset] = $t; advance_pc (4);</t>
  </si>
  <si>
    <t>sw $t, offset($s)</t>
  </si>
  <si>
    <t>1010 11ss ssst tttt iiii iiii iiii iiii</t>
  </si>
  <si>
    <t>SYSCALL -- System call</t>
  </si>
  <si>
    <t>Generates a software interrupt.</t>
  </si>
  <si>
    <t>syscall</t>
  </si>
  <si>
    <t>0000 00-- ---- ---- ---- ---- --00 1100</t>
  </si>
  <si>
    <t>XOR -- Bitwise exclusive or</t>
  </si>
  <si>
    <t>Exclusive ors two registers and stores the result in a register</t>
  </si>
  <si>
    <t>$d = $s ^ $t; advance_pc (4);</t>
  </si>
  <si>
    <t>xor $d, $s, $t</t>
  </si>
  <si>
    <t>0000 00ss ssst tttt dddd d--- --10 0110</t>
  </si>
  <si>
    <t>XORI -- Bitwise exclusive or immediate</t>
  </si>
  <si>
    <t>Bitwise exclusive ors a register and an immediate value and stores the result in a register</t>
  </si>
  <si>
    <t>$t = $s ^ imm; advance_pc (4);</t>
  </si>
  <si>
    <t>xori $t, $s, imm</t>
  </si>
  <si>
    <t>0011 10ss ssst tttt iiii iiii iiii iiii</t>
  </si>
  <si>
    <t>Name</t>
  </si>
  <si>
    <t>Description</t>
  </si>
  <si>
    <t>Operation</t>
  </si>
  <si>
    <t>Syntax</t>
  </si>
  <si>
    <t>Encoding</t>
  </si>
  <si>
    <t>RegDst</t>
  </si>
  <si>
    <t>RegWrite</t>
  </si>
  <si>
    <t>ALUSrc</t>
  </si>
  <si>
    <t>PCSrc</t>
  </si>
  <si>
    <t>MemWrite</t>
  </si>
  <si>
    <t>MemRead</t>
  </si>
  <si>
    <t>MemtoReg</t>
  </si>
  <si>
    <t>Format</t>
  </si>
  <si>
    <t>I</t>
  </si>
  <si>
    <t>R</t>
  </si>
  <si>
    <t>J</t>
  </si>
  <si>
    <t>Sys</t>
  </si>
  <si>
    <t>ALU Control</t>
  </si>
  <si>
    <t>1</t>
  </si>
  <si>
    <t>0</t>
  </si>
  <si>
    <t>X</t>
  </si>
  <si>
    <t>001</t>
  </si>
  <si>
    <t>Signed</t>
  </si>
  <si>
    <t>Byte/Word</t>
  </si>
  <si>
    <t>Bytecode</t>
  </si>
  <si>
    <t>ALUOp1</t>
  </si>
  <si>
    <t>HexCode</t>
  </si>
  <si>
    <t>ALUOp0</t>
  </si>
  <si>
    <t>Branch</t>
  </si>
  <si>
    <t>BIN</t>
  </si>
  <si>
    <t>BrOnEq</t>
  </si>
  <si>
    <t>Funct</t>
  </si>
  <si>
    <t>000000</t>
  </si>
  <si>
    <t>000010</t>
  </si>
  <si>
    <t>000011</t>
  </si>
  <si>
    <t>000100</t>
  </si>
  <si>
    <t>000110</t>
  </si>
  <si>
    <t>010000</t>
  </si>
  <si>
    <t>010010</t>
  </si>
  <si>
    <t>011000</t>
  </si>
  <si>
    <t>011001</t>
  </si>
  <si>
    <t>011010</t>
  </si>
  <si>
    <t>011011</t>
  </si>
  <si>
    <t>100000</t>
  </si>
  <si>
    <t>100001</t>
  </si>
  <si>
    <t>100010</t>
  </si>
  <si>
    <t>100011</t>
  </si>
  <si>
    <t>100100</t>
  </si>
  <si>
    <t>100101</t>
  </si>
  <si>
    <t>100110</t>
  </si>
  <si>
    <t>001000</t>
  </si>
  <si>
    <t>101010</t>
  </si>
  <si>
    <t>101011</t>
  </si>
  <si>
    <t>0000</t>
  </si>
  <si>
    <t>0001</t>
  </si>
  <si>
    <t>0110</t>
  </si>
  <si>
    <t>0010</t>
  </si>
  <si>
    <t>048</t>
  </si>
  <si>
    <t>001100</t>
  </si>
  <si>
    <t>Jump</t>
  </si>
  <si>
    <t>0111</t>
  </si>
  <si>
    <t>0101</t>
  </si>
  <si>
    <t>NOR -- Bitwise nor</t>
  </si>
  <si>
    <t>100111</t>
  </si>
  <si>
    <t>0000 00ss ssst tttt dddd d000 0010 0111</t>
  </si>
  <si>
    <t>0000 00ss ssst tttt dddd d--- --00 0110</t>
  </si>
  <si>
    <t>0000 00-- ---t tttt dddd dhhh hh00 0000</t>
  </si>
  <si>
    <t>Mult/Div: 0,0,0,Mult</t>
  </si>
  <si>
    <t>0011</t>
  </si>
  <si>
    <t>Shift: 0, 0, left, variable</t>
  </si>
  <si>
    <t>Move: 0, 0, 0, 0:LO/1:HI</t>
  </si>
  <si>
    <t>00000000000000010001000011000000</t>
  </si>
  <si>
    <t>00000000000000010001000011000010</t>
  </si>
  <si>
    <t>00000000000000010001000011000011</t>
  </si>
  <si>
    <t>00000000001000100001100000000100</t>
  </si>
  <si>
    <t>00000000001000100001100000000110</t>
  </si>
  <si>
    <t>00000000000000000000100000010000</t>
  </si>
  <si>
    <t>00000000000000000000100000010010</t>
  </si>
  <si>
    <t>00000000001000100000000000011000</t>
  </si>
  <si>
    <t>00000000001000100000000000011001</t>
  </si>
  <si>
    <t>00000000001000100000000000011010</t>
  </si>
  <si>
    <t>00000000001000100000000000011011</t>
  </si>
  <si>
    <t>00000000001000100001100000100000</t>
  </si>
  <si>
    <t>Instrcution</t>
  </si>
  <si>
    <t>Working</t>
  </si>
  <si>
    <t>Yes</t>
  </si>
  <si>
    <t>No</t>
  </si>
  <si>
    <t>Kind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</si>
</sst>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nsola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9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pane ySplit="1" topLeftCell="A30" activePane="bottomLeft" state="frozen"/>
      <selection pane="topLeft" activeCell="A1" sqref="A1"/>
      <selection pane="bottomLeft" activeCell="C51" sqref="C51"/>
    </sheetView>
  </sheetViews>
  <sheetFormatPr defaultColWidth="9.140625" defaultRowHeight="15"/>
  <cols>
    <col min="1" max="1" width="53.421875" style="1" customWidth="1"/>
    <col min="2" max="2" width="20.421875" style="1" hidden="1" customWidth="1"/>
    <col min="3" max="3" width="36.140625" style="1" customWidth="1"/>
    <col min="4" max="4" width="25.421875" style="1" hidden="1" customWidth="1"/>
    <col min="5" max="5" width="54.140625" style="1" customWidth="1"/>
    <col min="6" max="7" width="7.8515625" style="1" bestFit="1" customWidth="1"/>
    <col min="8" max="10" width="10.140625" style="1" bestFit="1" customWidth="1"/>
    <col min="11" max="11" width="9.00390625" style="1" bestFit="1" customWidth="1"/>
    <col min="12" max="12" width="9.00390625" style="1" customWidth="1"/>
    <col min="13" max="16" width="7.8515625" style="1" bestFit="1" customWidth="1"/>
    <col min="17" max="17" width="7.8515625" style="1" customWidth="1"/>
    <col min="18" max="18" width="11.28125" style="1" bestFit="1" customWidth="1"/>
    <col min="19" max="19" width="7.8515625" style="1" bestFit="1" customWidth="1"/>
    <col min="20" max="20" width="5.57421875" style="1" bestFit="1" customWidth="1"/>
    <col min="21" max="21" width="11.28125" style="1" bestFit="1" customWidth="1"/>
    <col min="22" max="22" width="13.7109375" style="1" customWidth="1"/>
    <col min="23" max="23" width="6.7109375" style="1" bestFit="1" customWidth="1"/>
    <col min="24" max="24" width="13.7109375" style="1" bestFit="1" customWidth="1"/>
    <col min="25" max="25" width="45.57421875" style="1" bestFit="1" customWidth="1"/>
    <col min="26" max="16384" width="9.140625" style="1" customWidth="1"/>
  </cols>
  <sheetData>
    <row r="1" spans="1:24" ht="15">
      <c r="A1" s="1" t="s">
        <v>173</v>
      </c>
      <c r="B1" s="1" t="s">
        <v>174</v>
      </c>
      <c r="C1" s="1" t="s">
        <v>175</v>
      </c>
      <c r="D1" s="1" t="s">
        <v>176</v>
      </c>
      <c r="E1" s="1" t="s">
        <v>177</v>
      </c>
      <c r="F1" s="1" t="s">
        <v>204</v>
      </c>
      <c r="G1" s="1" t="s">
        <v>185</v>
      </c>
      <c r="H1" s="1" t="s">
        <v>179</v>
      </c>
      <c r="I1" s="1" t="s">
        <v>184</v>
      </c>
      <c r="J1" s="1" t="s">
        <v>182</v>
      </c>
      <c r="K1" s="1" t="s">
        <v>183</v>
      </c>
      <c r="L1" s="1" t="s">
        <v>201</v>
      </c>
      <c r="M1" s="1" t="s">
        <v>180</v>
      </c>
      <c r="N1" s="1" t="s">
        <v>178</v>
      </c>
      <c r="O1" s="1" t="s">
        <v>198</v>
      </c>
      <c r="P1" s="1" t="s">
        <v>200</v>
      </c>
      <c r="Q1" s="1" t="s">
        <v>203</v>
      </c>
      <c r="R1" s="1" t="s">
        <v>196</v>
      </c>
      <c r="S1" s="1" t="s">
        <v>195</v>
      </c>
      <c r="T1" s="1" t="s">
        <v>232</v>
      </c>
      <c r="U1" s="1" t="s">
        <v>197</v>
      </c>
      <c r="V1" s="1" t="s">
        <v>199</v>
      </c>
      <c r="W1" s="1" t="s">
        <v>181</v>
      </c>
      <c r="X1" s="1" t="s">
        <v>190</v>
      </c>
    </row>
    <row r="2" spans="1:26" ht="15">
      <c r="A2" s="1" t="s">
        <v>107</v>
      </c>
      <c r="B2" s="1" t="s">
        <v>108</v>
      </c>
      <c r="C2" s="1" t="s">
        <v>109</v>
      </c>
      <c r="D2" s="1" t="s">
        <v>110</v>
      </c>
      <c r="E2" s="1" t="s">
        <v>239</v>
      </c>
      <c r="F2" s="1" t="s">
        <v>205</v>
      </c>
      <c r="G2" s="1" t="s">
        <v>187</v>
      </c>
      <c r="H2" s="1" t="s">
        <v>191</v>
      </c>
      <c r="I2" s="1" t="s">
        <v>192</v>
      </c>
      <c r="J2" s="1" t="s">
        <v>192</v>
      </c>
      <c r="K2" s="1" t="s">
        <v>192</v>
      </c>
      <c r="L2" s="1" t="s">
        <v>192</v>
      </c>
      <c r="M2" s="1" t="s">
        <v>191</v>
      </c>
      <c r="N2" s="1" t="s">
        <v>192</v>
      </c>
      <c r="O2" s="1" t="s">
        <v>191</v>
      </c>
      <c r="P2" s="1" t="s">
        <v>192</v>
      </c>
      <c r="Q2" s="1" t="s">
        <v>193</v>
      </c>
      <c r="R2" s="1" t="s">
        <v>193</v>
      </c>
      <c r="S2" s="1" t="s">
        <v>192</v>
      </c>
      <c r="T2" s="2">
        <v>0</v>
      </c>
      <c r="U2" s="2" t="str">
        <f>CONCATENATE(H2,I2,J2,K2,L2,M2,N2,O2,P2,)</f>
        <v>100001010</v>
      </c>
      <c r="V2" s="2" t="str">
        <f>BIN2HEX(U2)</f>
        <v>10A</v>
      </c>
      <c r="W2" s="1" t="s">
        <v>191</v>
      </c>
      <c r="X2" s="1" t="s">
        <v>229</v>
      </c>
      <c r="Z2" s="2"/>
    </row>
    <row r="3" spans="1:24" ht="15">
      <c r="A3" s="1" t="s">
        <v>138</v>
      </c>
      <c r="B3" s="1" t="s">
        <v>139</v>
      </c>
      <c r="C3" s="1" t="s">
        <v>135</v>
      </c>
      <c r="D3" s="1" t="s">
        <v>140</v>
      </c>
      <c r="E3" s="1" t="s">
        <v>141</v>
      </c>
      <c r="F3" s="1" t="s">
        <v>206</v>
      </c>
      <c r="G3" s="1" t="s">
        <v>187</v>
      </c>
      <c r="H3" s="1" t="s">
        <v>191</v>
      </c>
      <c r="I3" s="1" t="s">
        <v>192</v>
      </c>
      <c r="J3" s="1" t="s">
        <v>192</v>
      </c>
      <c r="K3" s="1" t="s">
        <v>192</v>
      </c>
      <c r="L3" s="1" t="s">
        <v>192</v>
      </c>
      <c r="M3" s="1" t="s">
        <v>191</v>
      </c>
      <c r="N3" s="1" t="s">
        <v>192</v>
      </c>
      <c r="O3" s="1" t="s">
        <v>191</v>
      </c>
      <c r="P3" s="1" t="s">
        <v>192</v>
      </c>
      <c r="Q3" s="1" t="s">
        <v>193</v>
      </c>
      <c r="R3" s="1" t="s">
        <v>193</v>
      </c>
      <c r="S3" s="1" t="s">
        <v>192</v>
      </c>
      <c r="T3" s="2">
        <v>0</v>
      </c>
      <c r="U3" s="2" t="str">
        <f>CONCATENATE(H3,I3,J3,K3,L3,M3,N3,O3,P3,)</f>
        <v>100001010</v>
      </c>
      <c r="V3" s="2" t="str">
        <f>BIN2HEX(U3)</f>
        <v>10A</v>
      </c>
      <c r="W3" s="1" t="s">
        <v>191</v>
      </c>
      <c r="X3" s="1" t="s">
        <v>226</v>
      </c>
    </row>
    <row r="4" spans="1:25" ht="15">
      <c r="A4" s="1" t="s">
        <v>133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207</v>
      </c>
      <c r="G4" s="1" t="s">
        <v>187</v>
      </c>
      <c r="H4" s="1" t="s">
        <v>191</v>
      </c>
      <c r="I4" s="1" t="s">
        <v>192</v>
      </c>
      <c r="J4" s="1" t="s">
        <v>192</v>
      </c>
      <c r="K4" s="1" t="s">
        <v>192</v>
      </c>
      <c r="L4" s="1" t="s">
        <v>192</v>
      </c>
      <c r="M4" s="1" t="s">
        <v>191</v>
      </c>
      <c r="N4" s="1" t="s">
        <v>192</v>
      </c>
      <c r="O4" s="1" t="s">
        <v>191</v>
      </c>
      <c r="P4" s="1" t="s">
        <v>192</v>
      </c>
      <c r="Q4" s="1" t="s">
        <v>193</v>
      </c>
      <c r="R4" s="1" t="s">
        <v>193</v>
      </c>
      <c r="S4" s="1" t="s">
        <v>191</v>
      </c>
      <c r="T4" s="2">
        <v>0</v>
      </c>
      <c r="U4" s="2" t="str">
        <f>CONCATENATE(H4,I4,J4,K4,L4,M4,N4,O4,P4,)</f>
        <v>100001010</v>
      </c>
      <c r="V4" s="2" t="str">
        <f>BIN2HEX(U4)</f>
        <v>10A</v>
      </c>
      <c r="W4" s="1" t="s">
        <v>191</v>
      </c>
      <c r="X4" s="1" t="s">
        <v>226</v>
      </c>
      <c r="Y4" s="1" t="s">
        <v>242</v>
      </c>
    </row>
    <row r="5" spans="1:24" ht="15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208</v>
      </c>
      <c r="G5" s="1" t="s">
        <v>187</v>
      </c>
      <c r="H5" s="1" t="s">
        <v>191</v>
      </c>
      <c r="I5" s="1" t="s">
        <v>192</v>
      </c>
      <c r="J5" s="1" t="s">
        <v>192</v>
      </c>
      <c r="K5" s="1" t="s">
        <v>192</v>
      </c>
      <c r="L5" s="1" t="s">
        <v>192</v>
      </c>
      <c r="M5" s="1" t="s">
        <v>191</v>
      </c>
      <c r="N5" s="1" t="s">
        <v>192</v>
      </c>
      <c r="O5" s="1" t="s">
        <v>191</v>
      </c>
      <c r="P5" s="1" t="s">
        <v>192</v>
      </c>
      <c r="Q5" s="1" t="s">
        <v>193</v>
      </c>
      <c r="R5" s="1" t="s">
        <v>193</v>
      </c>
      <c r="S5" s="1" t="s">
        <v>192</v>
      </c>
      <c r="T5" s="2">
        <v>0</v>
      </c>
      <c r="U5" s="2" t="str">
        <f>CONCATENATE(H5,I5,J5,K5,L5,M5,N5,O5,P5,)</f>
        <v>100001010</v>
      </c>
      <c r="V5" s="2" t="str">
        <f>BIN2HEX(U5)</f>
        <v>10A</v>
      </c>
      <c r="W5" s="1" t="s">
        <v>191</v>
      </c>
      <c r="X5" s="1" t="s">
        <v>241</v>
      </c>
    </row>
    <row r="6" spans="1:24" ht="15">
      <c r="A6" s="1" t="s">
        <v>142</v>
      </c>
      <c r="B6" s="1" t="s">
        <v>143</v>
      </c>
      <c r="C6" s="1" t="s">
        <v>144</v>
      </c>
      <c r="D6" s="1" t="s">
        <v>145</v>
      </c>
      <c r="E6" s="1" t="s">
        <v>238</v>
      </c>
      <c r="F6" s="1" t="s">
        <v>209</v>
      </c>
      <c r="G6" s="1" t="s">
        <v>187</v>
      </c>
      <c r="H6" s="1" t="s">
        <v>191</v>
      </c>
      <c r="I6" s="1" t="s">
        <v>192</v>
      </c>
      <c r="J6" s="1" t="s">
        <v>192</v>
      </c>
      <c r="K6" s="1" t="s">
        <v>192</v>
      </c>
      <c r="L6" s="1" t="s">
        <v>192</v>
      </c>
      <c r="M6" s="1" t="s">
        <v>191</v>
      </c>
      <c r="N6" s="1" t="s">
        <v>192</v>
      </c>
      <c r="O6" s="1" t="s">
        <v>191</v>
      </c>
      <c r="P6" s="1" t="s">
        <v>192</v>
      </c>
      <c r="Q6" s="1" t="s">
        <v>193</v>
      </c>
      <c r="R6" s="1" t="s">
        <v>193</v>
      </c>
      <c r="S6" s="1" t="s">
        <v>192</v>
      </c>
      <c r="T6" s="2">
        <v>0</v>
      </c>
      <c r="U6" s="2" t="str">
        <f>CONCATENATE(H6,I6,J6,K6,L6,M6,N6,O6,P6,)</f>
        <v>100001010</v>
      </c>
      <c r="V6" s="2" t="str">
        <f>BIN2HEX(U6)</f>
        <v>10A</v>
      </c>
      <c r="W6" s="1" t="s">
        <v>191</v>
      </c>
      <c r="X6" s="1" t="s">
        <v>227</v>
      </c>
    </row>
    <row r="7" spans="20:22" ht="15">
      <c r="T7" s="2"/>
      <c r="U7" s="2"/>
      <c r="V7" s="2"/>
    </row>
    <row r="8" spans="1:25" ht="15">
      <c r="A8" s="1" t="s">
        <v>73</v>
      </c>
      <c r="B8" s="1" t="s">
        <v>74</v>
      </c>
      <c r="C8" s="1" t="s">
        <v>75</v>
      </c>
      <c r="D8" s="1" t="s">
        <v>76</v>
      </c>
      <c r="E8" s="1" t="s">
        <v>77</v>
      </c>
      <c r="F8" s="1" t="s">
        <v>210</v>
      </c>
      <c r="G8" s="1" t="s">
        <v>187</v>
      </c>
      <c r="H8" s="1" t="s">
        <v>191</v>
      </c>
      <c r="I8" s="1" t="s">
        <v>192</v>
      </c>
      <c r="J8" s="1" t="s">
        <v>192</v>
      </c>
      <c r="K8" s="1" t="s">
        <v>192</v>
      </c>
      <c r="L8" s="1" t="s">
        <v>192</v>
      </c>
      <c r="M8" s="1" t="s">
        <v>191</v>
      </c>
      <c r="N8" s="1" t="s">
        <v>192</v>
      </c>
      <c r="O8" s="1" t="s">
        <v>191</v>
      </c>
      <c r="P8" s="1" t="s">
        <v>192</v>
      </c>
      <c r="Q8" s="1" t="s">
        <v>193</v>
      </c>
      <c r="R8" s="1" t="s">
        <v>193</v>
      </c>
      <c r="S8" s="1" t="s">
        <v>193</v>
      </c>
      <c r="T8" s="2">
        <v>0</v>
      </c>
      <c r="U8" s="2" t="str">
        <f>CONCATENATE(H8,I8,J8,K8,L8,M8,N8,O8,P8,)</f>
        <v>100001010</v>
      </c>
      <c r="V8" s="2" t="str">
        <f>BIN2HEX(U8)</f>
        <v>10A</v>
      </c>
      <c r="W8" s="1" t="s">
        <v>191</v>
      </c>
      <c r="X8" s="1" t="s">
        <v>226</v>
      </c>
      <c r="Y8" s="1" t="s">
        <v>243</v>
      </c>
    </row>
    <row r="9" spans="1:24" ht="15">
      <c r="A9" s="1" t="s">
        <v>78</v>
      </c>
      <c r="B9" s="1" t="s">
        <v>79</v>
      </c>
      <c r="C9" s="1" t="s">
        <v>80</v>
      </c>
      <c r="D9" s="1" t="s">
        <v>81</v>
      </c>
      <c r="E9" s="1" t="s">
        <v>82</v>
      </c>
      <c r="F9" s="1" t="s">
        <v>211</v>
      </c>
      <c r="G9" s="1" t="s">
        <v>187</v>
      </c>
      <c r="H9" s="1" t="s">
        <v>191</v>
      </c>
      <c r="I9" s="1" t="s">
        <v>192</v>
      </c>
      <c r="J9" s="1" t="s">
        <v>192</v>
      </c>
      <c r="K9" s="1" t="s">
        <v>192</v>
      </c>
      <c r="L9" s="1" t="s">
        <v>192</v>
      </c>
      <c r="M9" s="1" t="s">
        <v>191</v>
      </c>
      <c r="N9" s="1" t="s">
        <v>192</v>
      </c>
      <c r="O9" s="1" t="s">
        <v>191</v>
      </c>
      <c r="P9" s="1" t="s">
        <v>192</v>
      </c>
      <c r="Q9" s="1" t="s">
        <v>193</v>
      </c>
      <c r="R9" s="1" t="s">
        <v>193</v>
      </c>
      <c r="S9" s="1" t="s">
        <v>193</v>
      </c>
      <c r="T9" s="2">
        <v>0</v>
      </c>
      <c r="U9" s="2" t="str">
        <f>CONCATENATE(H9,I9,J9,K9,L9,M9,N9,O9,P9,)</f>
        <v>100001010</v>
      </c>
      <c r="V9" s="2" t="str">
        <f>BIN2HEX(U9)</f>
        <v>10A</v>
      </c>
      <c r="W9" s="1" t="s">
        <v>191</v>
      </c>
      <c r="X9" s="1" t="s">
        <v>227</v>
      </c>
    </row>
    <row r="10" spans="20:22" ht="15">
      <c r="T10" s="2"/>
      <c r="U10" s="2"/>
      <c r="V10" s="2"/>
    </row>
    <row r="11" spans="1:25" ht="15">
      <c r="A11" s="1" t="s">
        <v>83</v>
      </c>
      <c r="B11" s="1" t="s">
        <v>84</v>
      </c>
      <c r="C11" s="1" t="s">
        <v>85</v>
      </c>
      <c r="D11" s="1" t="s">
        <v>86</v>
      </c>
      <c r="E11" s="1" t="s">
        <v>87</v>
      </c>
      <c r="F11" s="1" t="s">
        <v>212</v>
      </c>
      <c r="G11" s="1" t="s">
        <v>187</v>
      </c>
      <c r="H11" s="1" t="s">
        <v>191</v>
      </c>
      <c r="I11" s="1" t="s">
        <v>192</v>
      </c>
      <c r="J11" s="1" t="s">
        <v>192</v>
      </c>
      <c r="K11" s="1" t="s">
        <v>192</v>
      </c>
      <c r="L11" s="1" t="s">
        <v>192</v>
      </c>
      <c r="M11" s="1" t="s">
        <v>191</v>
      </c>
      <c r="N11" s="1" t="s">
        <v>192</v>
      </c>
      <c r="O11" s="1" t="s">
        <v>191</v>
      </c>
      <c r="P11" s="1" t="s">
        <v>192</v>
      </c>
      <c r="Q11" s="1" t="s">
        <v>193</v>
      </c>
      <c r="R11" s="1" t="s">
        <v>193</v>
      </c>
      <c r="S11" s="1" t="s">
        <v>191</v>
      </c>
      <c r="T11" s="2">
        <v>0</v>
      </c>
      <c r="U11" s="2" t="str">
        <f>CONCATENATE(H11,I11,J11,K11,L11,M11,N11,O11,P11,)</f>
        <v>100001010</v>
      </c>
      <c r="V11" s="2" t="str">
        <f>BIN2HEX(U11)</f>
        <v>10A</v>
      </c>
      <c r="W11" s="1" t="s">
        <v>191</v>
      </c>
      <c r="Y11" s="1" t="s">
        <v>240</v>
      </c>
    </row>
    <row r="12" spans="1:23" ht="15">
      <c r="A12" s="1" t="s">
        <v>88</v>
      </c>
      <c r="B12" s="1" t="s">
        <v>84</v>
      </c>
      <c r="C12" s="1" t="s">
        <v>85</v>
      </c>
      <c r="D12" s="1" t="s">
        <v>89</v>
      </c>
      <c r="E12" s="1" t="s">
        <v>90</v>
      </c>
      <c r="F12" s="1" t="s">
        <v>213</v>
      </c>
      <c r="G12" s="1" t="s">
        <v>187</v>
      </c>
      <c r="H12" s="1" t="s">
        <v>191</v>
      </c>
      <c r="I12" s="1" t="s">
        <v>192</v>
      </c>
      <c r="J12" s="1" t="s">
        <v>192</v>
      </c>
      <c r="K12" s="1" t="s">
        <v>192</v>
      </c>
      <c r="L12" s="1" t="s">
        <v>192</v>
      </c>
      <c r="M12" s="1" t="s">
        <v>191</v>
      </c>
      <c r="N12" s="1" t="s">
        <v>192</v>
      </c>
      <c r="O12" s="1" t="s">
        <v>191</v>
      </c>
      <c r="P12" s="1" t="s">
        <v>192</v>
      </c>
      <c r="Q12" s="1" t="s">
        <v>193</v>
      </c>
      <c r="R12" s="1" t="s">
        <v>193</v>
      </c>
      <c r="S12" s="1" t="s">
        <v>192</v>
      </c>
      <c r="T12" s="2">
        <v>0</v>
      </c>
      <c r="U12" s="2" t="str">
        <f>CONCATENATE(H12,I12,J12,K12,L12,M12,N12,O12,P12,)</f>
        <v>100001010</v>
      </c>
      <c r="V12" s="2" t="str">
        <f>BIN2HEX(U12)</f>
        <v>10A</v>
      </c>
      <c r="W12" s="1" t="s">
        <v>191</v>
      </c>
    </row>
    <row r="13" spans="1:23" ht="15">
      <c r="A13" s="1" t="s">
        <v>36</v>
      </c>
      <c r="B13" s="1" t="s">
        <v>37</v>
      </c>
      <c r="C13" s="1" t="s">
        <v>38</v>
      </c>
      <c r="D13" s="1" t="s">
        <v>39</v>
      </c>
      <c r="E13" s="1" t="s">
        <v>40</v>
      </c>
      <c r="F13" s="1" t="s">
        <v>214</v>
      </c>
      <c r="G13" s="1" t="s">
        <v>187</v>
      </c>
      <c r="H13" s="1" t="s">
        <v>191</v>
      </c>
      <c r="I13" s="1" t="s">
        <v>192</v>
      </c>
      <c r="J13" s="1" t="s">
        <v>192</v>
      </c>
      <c r="K13" s="1" t="s">
        <v>192</v>
      </c>
      <c r="L13" s="1" t="s">
        <v>192</v>
      </c>
      <c r="M13" s="1" t="s">
        <v>191</v>
      </c>
      <c r="N13" s="1" t="s">
        <v>192</v>
      </c>
      <c r="O13" s="1" t="s">
        <v>191</v>
      </c>
      <c r="P13" s="1" t="s">
        <v>192</v>
      </c>
      <c r="Q13" s="1" t="s">
        <v>193</v>
      </c>
      <c r="R13" s="1" t="s">
        <v>193</v>
      </c>
      <c r="S13" s="1" t="s">
        <v>191</v>
      </c>
      <c r="T13" s="2">
        <v>0</v>
      </c>
      <c r="U13" s="2" t="str">
        <f>CONCATENATE(H13,I13,J13,K13,L13,M13,N13,O13,P13,)</f>
        <v>100001010</v>
      </c>
      <c r="V13" s="2" t="str">
        <f>BIN2HEX(U13)</f>
        <v>10A</v>
      </c>
      <c r="W13" s="1" t="s">
        <v>191</v>
      </c>
    </row>
    <row r="14" spans="1:23" ht="15">
      <c r="A14" s="1" t="s">
        <v>41</v>
      </c>
      <c r="B14" s="1" t="s">
        <v>37</v>
      </c>
      <c r="C14" s="1" t="s">
        <v>38</v>
      </c>
      <c r="D14" s="1" t="s">
        <v>42</v>
      </c>
      <c r="E14" s="1" t="s">
        <v>43</v>
      </c>
      <c r="F14" s="1" t="s">
        <v>215</v>
      </c>
      <c r="G14" s="1" t="s">
        <v>187</v>
      </c>
      <c r="H14" s="1" t="s">
        <v>191</v>
      </c>
      <c r="I14" s="1" t="s">
        <v>192</v>
      </c>
      <c r="J14" s="1" t="s">
        <v>192</v>
      </c>
      <c r="K14" s="1" t="s">
        <v>192</v>
      </c>
      <c r="L14" s="1" t="s">
        <v>192</v>
      </c>
      <c r="M14" s="1" t="s">
        <v>191</v>
      </c>
      <c r="N14" s="1" t="s">
        <v>192</v>
      </c>
      <c r="O14" s="1" t="s">
        <v>191</v>
      </c>
      <c r="P14" s="1" t="s">
        <v>192</v>
      </c>
      <c r="Q14" s="1" t="s">
        <v>193</v>
      </c>
      <c r="R14" s="1" t="s">
        <v>193</v>
      </c>
      <c r="S14" s="1" t="s">
        <v>192</v>
      </c>
      <c r="T14" s="2">
        <v>0</v>
      </c>
      <c r="U14" s="2" t="str">
        <f>CONCATENATE(H14,I14,J14,K14,L14,M14,N14,O14,P14,)</f>
        <v>100001010</v>
      </c>
      <c r="V14" s="2" t="str">
        <f>BIN2HEX(U14)</f>
        <v>10A</v>
      </c>
      <c r="W14" s="1" t="s">
        <v>191</v>
      </c>
    </row>
    <row r="15" spans="20:22" ht="15">
      <c r="T15" s="2"/>
      <c r="U15" s="2"/>
      <c r="V15" s="2"/>
    </row>
    <row r="16" spans="1:24" ht="1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216</v>
      </c>
      <c r="G16" s="1" t="s">
        <v>187</v>
      </c>
      <c r="H16" s="1" t="s">
        <v>191</v>
      </c>
      <c r="I16" s="1" t="s">
        <v>192</v>
      </c>
      <c r="J16" s="1" t="s">
        <v>192</v>
      </c>
      <c r="K16" s="1" t="s">
        <v>192</v>
      </c>
      <c r="L16" s="1" t="s">
        <v>192</v>
      </c>
      <c r="M16" s="1" t="s">
        <v>191</v>
      </c>
      <c r="N16" s="1" t="s">
        <v>192</v>
      </c>
      <c r="O16" s="1" t="s">
        <v>191</v>
      </c>
      <c r="P16" s="1" t="s">
        <v>192</v>
      </c>
      <c r="Q16" s="1" t="s">
        <v>193</v>
      </c>
      <c r="R16" s="1" t="s">
        <v>193</v>
      </c>
      <c r="S16" s="1" t="s">
        <v>191</v>
      </c>
      <c r="T16" s="2">
        <v>0</v>
      </c>
      <c r="U16" s="2" t="str">
        <f>CONCATENATE(H16,I16,J16,K16,L16,M16,N16,O16,P16,)</f>
        <v>100001010</v>
      </c>
      <c r="V16" s="2" t="str">
        <f>BIN2HEX(U16)</f>
        <v>10A</v>
      </c>
      <c r="W16" s="1" t="s">
        <v>191</v>
      </c>
      <c r="X16" s="1" t="s">
        <v>229</v>
      </c>
    </row>
    <row r="17" spans="1:24" ht="15">
      <c r="A17" s="1" t="s">
        <v>13</v>
      </c>
      <c r="B17" s="1" t="s">
        <v>1</v>
      </c>
      <c r="C17" s="1" t="s">
        <v>2</v>
      </c>
      <c r="D17" s="1" t="s">
        <v>14</v>
      </c>
      <c r="E17" s="1" t="s">
        <v>15</v>
      </c>
      <c r="F17" s="1" t="s">
        <v>217</v>
      </c>
      <c r="G17" s="1" t="s">
        <v>187</v>
      </c>
      <c r="H17" s="1" t="s">
        <v>191</v>
      </c>
      <c r="I17" s="1" t="s">
        <v>192</v>
      </c>
      <c r="J17" s="1" t="s">
        <v>192</v>
      </c>
      <c r="K17" s="1" t="s">
        <v>192</v>
      </c>
      <c r="L17" s="1" t="s">
        <v>192</v>
      </c>
      <c r="M17" s="1" t="s">
        <v>191</v>
      </c>
      <c r="N17" s="1" t="s">
        <v>192</v>
      </c>
      <c r="O17" s="1" t="s">
        <v>191</v>
      </c>
      <c r="P17" s="1" t="s">
        <v>192</v>
      </c>
      <c r="Q17" s="1" t="s">
        <v>193</v>
      </c>
      <c r="R17" s="1" t="s">
        <v>193</v>
      </c>
      <c r="S17" s="1" t="s">
        <v>192</v>
      </c>
      <c r="T17" s="2">
        <v>0</v>
      </c>
      <c r="U17" s="2" t="str">
        <f>CONCATENATE(H17,I17,J17,K17,L17,M17,N17,O17,P17,)</f>
        <v>100001010</v>
      </c>
      <c r="V17" s="2" t="str">
        <f>BIN2HEX(U17)</f>
        <v>10A</v>
      </c>
      <c r="W17" s="1" t="s">
        <v>191</v>
      </c>
      <c r="X17" s="1" t="s">
        <v>229</v>
      </c>
    </row>
    <row r="18" spans="1:24" ht="15">
      <c r="A18" s="1" t="s">
        <v>146</v>
      </c>
      <c r="B18" s="1" t="s">
        <v>147</v>
      </c>
      <c r="C18" s="1" t="s">
        <v>148</v>
      </c>
      <c r="D18" s="1" t="s">
        <v>149</v>
      </c>
      <c r="E18" s="1" t="s">
        <v>150</v>
      </c>
      <c r="F18" s="1" t="s">
        <v>218</v>
      </c>
      <c r="G18" s="1" t="s">
        <v>187</v>
      </c>
      <c r="H18" s="1" t="s">
        <v>191</v>
      </c>
      <c r="I18" s="1" t="s">
        <v>192</v>
      </c>
      <c r="J18" s="1" t="s">
        <v>192</v>
      </c>
      <c r="K18" s="1" t="s">
        <v>192</v>
      </c>
      <c r="L18" s="1" t="s">
        <v>192</v>
      </c>
      <c r="M18" s="1" t="s">
        <v>191</v>
      </c>
      <c r="N18" s="1" t="s">
        <v>192</v>
      </c>
      <c r="O18" s="1" t="s">
        <v>191</v>
      </c>
      <c r="P18" s="1" t="s">
        <v>192</v>
      </c>
      <c r="Q18" s="1" t="s">
        <v>193</v>
      </c>
      <c r="R18" s="1" t="s">
        <v>193</v>
      </c>
      <c r="S18" s="1" t="s">
        <v>191</v>
      </c>
      <c r="T18" s="2">
        <v>0</v>
      </c>
      <c r="U18" s="2" t="str">
        <f>CONCATENATE(H18,I18,J18,K18,L18,M18,N18,O18,P18,)</f>
        <v>100001010</v>
      </c>
      <c r="V18" s="2" t="str">
        <f>BIN2HEX(U18)</f>
        <v>10A</v>
      </c>
      <c r="W18" s="1" t="s">
        <v>191</v>
      </c>
      <c r="X18" s="1" t="s">
        <v>228</v>
      </c>
    </row>
    <row r="19" spans="1:24" ht="15">
      <c r="A19" s="1" t="s">
        <v>151</v>
      </c>
      <c r="B19" s="1" t="s">
        <v>147</v>
      </c>
      <c r="C19" s="1" t="s">
        <v>148</v>
      </c>
      <c r="D19" s="1" t="s">
        <v>152</v>
      </c>
      <c r="E19" s="1" t="s">
        <v>153</v>
      </c>
      <c r="F19" s="1" t="s">
        <v>219</v>
      </c>
      <c r="G19" s="1" t="s">
        <v>187</v>
      </c>
      <c r="H19" s="1" t="s">
        <v>191</v>
      </c>
      <c r="I19" s="1" t="s">
        <v>192</v>
      </c>
      <c r="J19" s="1" t="s">
        <v>192</v>
      </c>
      <c r="K19" s="1" t="s">
        <v>192</v>
      </c>
      <c r="L19" s="1" t="s">
        <v>192</v>
      </c>
      <c r="M19" s="1" t="s">
        <v>191</v>
      </c>
      <c r="N19" s="1" t="s">
        <v>192</v>
      </c>
      <c r="O19" s="1" t="s">
        <v>191</v>
      </c>
      <c r="P19" s="1" t="s">
        <v>192</v>
      </c>
      <c r="Q19" s="1" t="s">
        <v>193</v>
      </c>
      <c r="R19" s="1" t="s">
        <v>193</v>
      </c>
      <c r="S19" s="1" t="s">
        <v>192</v>
      </c>
      <c r="T19" s="2">
        <v>0</v>
      </c>
      <c r="U19" s="2" t="str">
        <f>CONCATENATE(H19,I19,J19,K19,L19,M19,N19,O19,P19,)</f>
        <v>100001010</v>
      </c>
      <c r="V19" s="2" t="str">
        <f>BIN2HEX(U19)</f>
        <v>10A</v>
      </c>
      <c r="W19" s="1" t="s">
        <v>191</v>
      </c>
      <c r="X19" s="1" t="s">
        <v>228</v>
      </c>
    </row>
    <row r="20" spans="20:22" ht="15">
      <c r="T20" s="2"/>
      <c r="U20" s="2"/>
      <c r="V20" s="2"/>
    </row>
    <row r="21" spans="1:24" ht="15">
      <c r="A21" s="1" t="s">
        <v>16</v>
      </c>
      <c r="B21" s="1" t="s">
        <v>17</v>
      </c>
      <c r="C21" s="1" t="s">
        <v>18</v>
      </c>
      <c r="D21" s="1" t="s">
        <v>19</v>
      </c>
      <c r="E21" s="1" t="s">
        <v>20</v>
      </c>
      <c r="F21" s="1" t="s">
        <v>220</v>
      </c>
      <c r="G21" s="1" t="s">
        <v>187</v>
      </c>
      <c r="H21" s="1" t="s">
        <v>191</v>
      </c>
      <c r="I21" s="1" t="s">
        <v>192</v>
      </c>
      <c r="J21" s="1" t="s">
        <v>192</v>
      </c>
      <c r="K21" s="1" t="s">
        <v>192</v>
      </c>
      <c r="L21" s="1" t="s">
        <v>192</v>
      </c>
      <c r="M21" s="1" t="s">
        <v>191</v>
      </c>
      <c r="N21" s="1" t="s">
        <v>192</v>
      </c>
      <c r="O21" s="1" t="s">
        <v>191</v>
      </c>
      <c r="P21" s="1" t="s">
        <v>192</v>
      </c>
      <c r="Q21" s="1" t="s">
        <v>193</v>
      </c>
      <c r="R21" s="1" t="s">
        <v>193</v>
      </c>
      <c r="S21" s="1" t="s">
        <v>193</v>
      </c>
      <c r="T21" s="2">
        <v>0</v>
      </c>
      <c r="U21" s="2" t="str">
        <f>CONCATENATE(H21,I21,J21,K21,L21,M21,N21,O21,P21,)</f>
        <v>100001010</v>
      </c>
      <c r="V21" s="2" t="str">
        <f>BIN2HEX(U21)</f>
        <v>10A</v>
      </c>
      <c r="W21" s="1" t="s">
        <v>191</v>
      </c>
      <c r="X21" s="1" t="s">
        <v>226</v>
      </c>
    </row>
    <row r="22" spans="1:24" ht="15">
      <c r="A22" s="1" t="s">
        <v>92</v>
      </c>
      <c r="B22" s="1" t="s">
        <v>93</v>
      </c>
      <c r="C22" s="1" t="s">
        <v>94</v>
      </c>
      <c r="D22" s="1" t="s">
        <v>95</v>
      </c>
      <c r="E22" s="1" t="s">
        <v>96</v>
      </c>
      <c r="F22" s="1" t="s">
        <v>221</v>
      </c>
      <c r="G22" s="1" t="s">
        <v>187</v>
      </c>
      <c r="H22" s="1" t="s">
        <v>191</v>
      </c>
      <c r="I22" s="1" t="s">
        <v>192</v>
      </c>
      <c r="J22" s="1" t="s">
        <v>192</v>
      </c>
      <c r="K22" s="1" t="s">
        <v>192</v>
      </c>
      <c r="L22" s="1" t="s">
        <v>192</v>
      </c>
      <c r="M22" s="1" t="s">
        <v>191</v>
      </c>
      <c r="N22" s="1" t="s">
        <v>192</v>
      </c>
      <c r="O22" s="1" t="s">
        <v>191</v>
      </c>
      <c r="P22" s="1" t="s">
        <v>192</v>
      </c>
      <c r="Q22" s="1" t="s">
        <v>193</v>
      </c>
      <c r="R22" s="1" t="s">
        <v>193</v>
      </c>
      <c r="S22" s="1" t="s">
        <v>193</v>
      </c>
      <c r="T22" s="2">
        <v>0</v>
      </c>
      <c r="U22" s="2" t="str">
        <f>CONCATENATE(H22,I22,J22,K22,L22,M22,N22,O22,P22,)</f>
        <v>100001010</v>
      </c>
      <c r="V22" s="2" t="str">
        <f>BIN2HEX(U22)</f>
        <v>10A</v>
      </c>
      <c r="W22" s="1" t="s">
        <v>191</v>
      </c>
      <c r="X22" s="1" t="s">
        <v>227</v>
      </c>
    </row>
    <row r="23" spans="1:23" ht="14.25" customHeight="1" hidden="1">
      <c r="A23" s="1" t="s">
        <v>163</v>
      </c>
      <c r="B23" s="1" t="s">
        <v>164</v>
      </c>
      <c r="C23" s="1" t="s">
        <v>165</v>
      </c>
      <c r="D23" s="1" t="s">
        <v>166</v>
      </c>
      <c r="E23" s="1" t="s">
        <v>167</v>
      </c>
      <c r="F23" s="1" t="s">
        <v>222</v>
      </c>
      <c r="G23" s="1" t="s">
        <v>187</v>
      </c>
      <c r="H23" s="1" t="s">
        <v>191</v>
      </c>
      <c r="I23" s="1" t="s">
        <v>192</v>
      </c>
      <c r="J23" s="1" t="s">
        <v>192</v>
      </c>
      <c r="K23" s="1" t="s">
        <v>192</v>
      </c>
      <c r="L23" s="1" t="s">
        <v>192</v>
      </c>
      <c r="M23" s="1" t="s">
        <v>191</v>
      </c>
      <c r="N23" s="1" t="s">
        <v>192</v>
      </c>
      <c r="O23" s="1" t="s">
        <v>191</v>
      </c>
      <c r="P23" s="1" t="s">
        <v>192</v>
      </c>
      <c r="Q23" s="1" t="s">
        <v>193</v>
      </c>
      <c r="R23" s="1" t="s">
        <v>193</v>
      </c>
      <c r="S23" s="1" t="s">
        <v>193</v>
      </c>
      <c r="T23" s="2">
        <v>0</v>
      </c>
      <c r="U23" s="2" t="str">
        <f>CONCATENATE(H23,I23,J23,K23,L23,M23,N23,O23,P23,)</f>
        <v>100001010</v>
      </c>
      <c r="V23" s="2" t="str">
        <f>BIN2HEX(U23)</f>
        <v>10A</v>
      </c>
      <c r="W23" s="1" t="s">
        <v>191</v>
      </c>
    </row>
    <row r="24" spans="1:24" ht="15">
      <c r="A24" s="1" t="s">
        <v>235</v>
      </c>
      <c r="C24" s="1" t="s">
        <v>165</v>
      </c>
      <c r="E24" s="1" t="s">
        <v>237</v>
      </c>
      <c r="F24" s="1" t="s">
        <v>236</v>
      </c>
      <c r="G24" s="1" t="s">
        <v>187</v>
      </c>
      <c r="H24" s="1" t="s">
        <v>191</v>
      </c>
      <c r="I24" s="1" t="s">
        <v>192</v>
      </c>
      <c r="J24" s="1" t="s">
        <v>192</v>
      </c>
      <c r="K24" s="1" t="s">
        <v>192</v>
      </c>
      <c r="L24" s="1" t="s">
        <v>192</v>
      </c>
      <c r="M24" s="1" t="s">
        <v>191</v>
      </c>
      <c r="N24" s="1" t="s">
        <v>192</v>
      </c>
      <c r="O24" s="1" t="s">
        <v>191</v>
      </c>
      <c r="P24" s="1" t="s">
        <v>192</v>
      </c>
      <c r="Q24" s="1" t="s">
        <v>193</v>
      </c>
      <c r="R24" s="1" t="s">
        <v>193</v>
      </c>
      <c r="S24" s="1" t="s">
        <v>193</v>
      </c>
      <c r="T24" s="2">
        <v>0</v>
      </c>
      <c r="U24" s="2" t="str">
        <f>CONCATENATE(H24,I24,J24,K24,L24,M24,N24,O24,P24,)</f>
        <v>100001010</v>
      </c>
      <c r="V24" s="2" t="str">
        <f>BIN2HEX(U24)</f>
        <v>10A</v>
      </c>
      <c r="W24" s="1" t="s">
        <v>191</v>
      </c>
      <c r="X24" s="1" t="s">
        <v>234</v>
      </c>
    </row>
    <row r="25" spans="20:22" ht="15">
      <c r="T25" s="2"/>
      <c r="U25" s="2"/>
      <c r="V25" s="2"/>
    </row>
    <row r="26" spans="1:22" ht="15">
      <c r="A26" s="1" t="s">
        <v>54</v>
      </c>
      <c r="B26" s="1" t="s">
        <v>55</v>
      </c>
      <c r="C26" s="1" t="s">
        <v>56</v>
      </c>
      <c r="D26" s="1" t="s">
        <v>57</v>
      </c>
      <c r="E26" s="1" t="s">
        <v>58</v>
      </c>
      <c r="F26" s="1" t="s">
        <v>223</v>
      </c>
      <c r="G26" s="1" t="s">
        <v>187</v>
      </c>
      <c r="H26" s="1" t="s">
        <v>192</v>
      </c>
      <c r="L26" s="1" t="s">
        <v>192</v>
      </c>
      <c r="N26" s="1" t="s">
        <v>193</v>
      </c>
      <c r="Q26" s="1" t="s">
        <v>193</v>
      </c>
      <c r="R26" s="1" t="s">
        <v>193</v>
      </c>
      <c r="S26" s="1" t="s">
        <v>193</v>
      </c>
      <c r="T26" s="2">
        <v>1</v>
      </c>
      <c r="U26" s="2" t="str">
        <f>CONCATENATE(H26,I26,J26,K26,L26,M26,N26,O26,P26,)</f>
        <v>00X</v>
      </c>
      <c r="V26" s="2"/>
    </row>
    <row r="27" spans="20:22" ht="15">
      <c r="T27" s="2"/>
      <c r="U27" s="2"/>
      <c r="V27" s="2"/>
    </row>
    <row r="28" spans="1:24" ht="15">
      <c r="A28" s="1" t="s">
        <v>116</v>
      </c>
      <c r="B28" s="1" t="s">
        <v>117</v>
      </c>
      <c r="C28" s="1" t="s">
        <v>118</v>
      </c>
      <c r="D28" s="1" t="s">
        <v>119</v>
      </c>
      <c r="E28" s="1" t="s">
        <v>120</v>
      </c>
      <c r="F28" s="1" t="s">
        <v>224</v>
      </c>
      <c r="G28" s="1" t="s">
        <v>187</v>
      </c>
      <c r="H28" s="1" t="s">
        <v>191</v>
      </c>
      <c r="I28" s="1" t="s">
        <v>192</v>
      </c>
      <c r="J28" s="1" t="s">
        <v>192</v>
      </c>
      <c r="K28" s="1" t="s">
        <v>192</v>
      </c>
      <c r="L28" s="1" t="s">
        <v>192</v>
      </c>
      <c r="M28" s="1" t="s">
        <v>191</v>
      </c>
      <c r="N28" s="1" t="s">
        <v>192</v>
      </c>
      <c r="O28" s="1" t="s">
        <v>191</v>
      </c>
      <c r="P28" s="1" t="s">
        <v>192</v>
      </c>
      <c r="Q28" s="1" t="s">
        <v>193</v>
      </c>
      <c r="R28" s="1" t="s">
        <v>193</v>
      </c>
      <c r="S28" s="1" t="s">
        <v>191</v>
      </c>
      <c r="T28" s="2">
        <v>0</v>
      </c>
      <c r="U28" s="2" t="str">
        <f>CONCATENATE(H28,I28,J28,K28,L28,M28,N28,O28,P28,)</f>
        <v>100001010</v>
      </c>
      <c r="V28" s="2" t="str">
        <f aca="true" t="shared" si="0" ref="V28:V48">BIN2HEX(U28)</f>
        <v>10A</v>
      </c>
      <c r="W28" s="1" t="s">
        <v>191</v>
      </c>
      <c r="X28" s="1" t="s">
        <v>233</v>
      </c>
    </row>
    <row r="29" spans="1:24" ht="15">
      <c r="A29" s="1" t="s">
        <v>130</v>
      </c>
      <c r="B29" s="1" t="s">
        <v>117</v>
      </c>
      <c r="C29" s="1" t="s">
        <v>118</v>
      </c>
      <c r="D29" s="1" t="s">
        <v>131</v>
      </c>
      <c r="E29" s="1" t="s">
        <v>132</v>
      </c>
      <c r="F29" s="1" t="s">
        <v>225</v>
      </c>
      <c r="G29" s="1" t="s">
        <v>187</v>
      </c>
      <c r="H29" s="1" t="s">
        <v>191</v>
      </c>
      <c r="I29" s="1" t="s">
        <v>192</v>
      </c>
      <c r="J29" s="1" t="s">
        <v>192</v>
      </c>
      <c r="K29" s="1" t="s">
        <v>192</v>
      </c>
      <c r="L29" s="1" t="s">
        <v>192</v>
      </c>
      <c r="M29" s="1" t="s">
        <v>191</v>
      </c>
      <c r="N29" s="1" t="s">
        <v>192</v>
      </c>
      <c r="O29" s="1" t="s">
        <v>191</v>
      </c>
      <c r="P29" s="1" t="s">
        <v>192</v>
      </c>
      <c r="Q29" s="1" t="s">
        <v>193</v>
      </c>
      <c r="R29" s="1" t="s">
        <v>193</v>
      </c>
      <c r="S29" s="1" t="s">
        <v>192</v>
      </c>
      <c r="T29" s="2">
        <v>0</v>
      </c>
      <c r="U29" s="2" t="str">
        <f>CONCATENATE(H29,I29,J29,K29,L29,M29,N29,O29,P29,)</f>
        <v>100001010</v>
      </c>
      <c r="V29" s="2" t="str">
        <f t="shared" si="0"/>
        <v>10A</v>
      </c>
      <c r="W29" s="1" t="s">
        <v>191</v>
      </c>
      <c r="X29" s="1" t="s">
        <v>233</v>
      </c>
    </row>
    <row r="30" spans="20:22" ht="15">
      <c r="T30" s="2"/>
      <c r="U30" s="2"/>
      <c r="V30" s="2"/>
    </row>
    <row r="31" spans="1:22" ht="15">
      <c r="A31" s="1" t="s">
        <v>44</v>
      </c>
      <c r="B31" s="1" t="s">
        <v>45</v>
      </c>
      <c r="C31" s="1" t="s">
        <v>46</v>
      </c>
      <c r="D31" s="1" t="s">
        <v>47</v>
      </c>
      <c r="E31" s="1" t="s">
        <v>48</v>
      </c>
      <c r="F31" s="1" t="s">
        <v>193</v>
      </c>
      <c r="G31" s="1" t="s">
        <v>188</v>
      </c>
      <c r="H31" s="1" t="s">
        <v>192</v>
      </c>
      <c r="I31" s="1" t="s">
        <v>192</v>
      </c>
      <c r="J31" s="1" t="s">
        <v>192</v>
      </c>
      <c r="K31" s="1" t="s">
        <v>192</v>
      </c>
      <c r="L31" s="1" t="s">
        <v>192</v>
      </c>
      <c r="M31" s="1" t="s">
        <v>192</v>
      </c>
      <c r="N31" s="1" t="s">
        <v>193</v>
      </c>
      <c r="O31" s="1" t="s">
        <v>192</v>
      </c>
      <c r="P31" s="1" t="s">
        <v>192</v>
      </c>
      <c r="Q31" s="1" t="s">
        <v>193</v>
      </c>
      <c r="R31" s="1" t="s">
        <v>193</v>
      </c>
      <c r="S31" s="1" t="s">
        <v>193</v>
      </c>
      <c r="T31" s="2">
        <v>1</v>
      </c>
      <c r="U31" s="2" t="str">
        <f>CONCATENATE(H31,I31,J31,K31,L31,M31,N31,O31,P31,)</f>
        <v>000000X00</v>
      </c>
      <c r="V31" s="2"/>
    </row>
    <row r="32" spans="1:22" ht="15">
      <c r="A32" s="1" t="s">
        <v>49</v>
      </c>
      <c r="B32" s="1" t="s">
        <v>50</v>
      </c>
      <c r="C32" s="1" t="s">
        <v>51</v>
      </c>
      <c r="D32" s="1" t="s">
        <v>52</v>
      </c>
      <c r="E32" s="1" t="s">
        <v>53</v>
      </c>
      <c r="F32" s="1" t="s">
        <v>193</v>
      </c>
      <c r="G32" s="1" t="s">
        <v>188</v>
      </c>
      <c r="H32" s="1" t="s">
        <v>192</v>
      </c>
      <c r="I32" s="1" t="s">
        <v>192</v>
      </c>
      <c r="J32" s="1" t="s">
        <v>192</v>
      </c>
      <c r="K32" s="1" t="s">
        <v>192</v>
      </c>
      <c r="L32" s="1" t="s">
        <v>192</v>
      </c>
      <c r="M32" s="1" t="s">
        <v>192</v>
      </c>
      <c r="N32" s="1" t="s">
        <v>193</v>
      </c>
      <c r="O32" s="1" t="s">
        <v>192</v>
      </c>
      <c r="P32" s="1" t="s">
        <v>192</v>
      </c>
      <c r="Q32" s="1" t="s">
        <v>193</v>
      </c>
      <c r="R32" s="1" t="s">
        <v>193</v>
      </c>
      <c r="S32" s="1" t="s">
        <v>193</v>
      </c>
      <c r="T32" s="2">
        <v>1</v>
      </c>
      <c r="U32" s="2" t="str">
        <f>CONCATENATE(H32,I32,J32,K32,L32,M32,N32,O32,P32,)</f>
        <v>000000X00</v>
      </c>
      <c r="V32" s="2"/>
    </row>
    <row r="33" spans="20:22" ht="15">
      <c r="T33" s="2"/>
      <c r="U33" s="2"/>
      <c r="V33" s="2"/>
    </row>
    <row r="34" spans="1:24" ht="15">
      <c r="A34" s="1" t="s">
        <v>26</v>
      </c>
      <c r="B34" s="1" t="s">
        <v>27</v>
      </c>
      <c r="C34" s="1" t="s">
        <v>28</v>
      </c>
      <c r="D34" s="1" t="s">
        <v>29</v>
      </c>
      <c r="E34" s="1" t="s">
        <v>30</v>
      </c>
      <c r="F34" s="1" t="s">
        <v>193</v>
      </c>
      <c r="G34" s="1" t="s">
        <v>186</v>
      </c>
      <c r="H34" s="1" t="s">
        <v>192</v>
      </c>
      <c r="I34" s="1" t="s">
        <v>193</v>
      </c>
      <c r="J34" s="1" t="s">
        <v>192</v>
      </c>
      <c r="K34" s="1" t="s">
        <v>192</v>
      </c>
      <c r="L34" s="1" t="s">
        <v>191</v>
      </c>
      <c r="M34" s="1" t="s">
        <v>192</v>
      </c>
      <c r="N34" s="1" t="s">
        <v>193</v>
      </c>
      <c r="O34" s="1" t="s">
        <v>192</v>
      </c>
      <c r="P34" s="1" t="s">
        <v>191</v>
      </c>
      <c r="Q34" s="1" t="s">
        <v>191</v>
      </c>
      <c r="R34" s="1" t="s">
        <v>193</v>
      </c>
      <c r="S34" s="1" t="s">
        <v>193</v>
      </c>
      <c r="T34" s="2">
        <v>0</v>
      </c>
      <c r="U34" s="2" t="str">
        <f>CONCATENATE(H34,I34,J34,K34,L34,M34,N34,O34,P34,)</f>
        <v>0X0010X01</v>
      </c>
      <c r="V34" s="2"/>
      <c r="X34" s="1" t="s">
        <v>229</v>
      </c>
    </row>
    <row r="35" spans="1:24" ht="15">
      <c r="A35" s="1" t="s">
        <v>31</v>
      </c>
      <c r="B35" s="1" t="s">
        <v>32</v>
      </c>
      <c r="C35" s="1" t="s">
        <v>33</v>
      </c>
      <c r="D35" s="1" t="s">
        <v>34</v>
      </c>
      <c r="E35" s="1" t="s">
        <v>35</v>
      </c>
      <c r="F35" s="1" t="s">
        <v>193</v>
      </c>
      <c r="G35" s="1" t="s">
        <v>186</v>
      </c>
      <c r="H35" s="1" t="s">
        <v>192</v>
      </c>
      <c r="I35" s="1" t="s">
        <v>193</v>
      </c>
      <c r="J35" s="1" t="s">
        <v>192</v>
      </c>
      <c r="K35" s="1" t="s">
        <v>192</v>
      </c>
      <c r="L35" s="1" t="s">
        <v>191</v>
      </c>
      <c r="M35" s="1" t="s">
        <v>192</v>
      </c>
      <c r="N35" s="1" t="s">
        <v>193</v>
      </c>
      <c r="O35" s="1" t="s">
        <v>192</v>
      </c>
      <c r="P35" s="1" t="s">
        <v>191</v>
      </c>
      <c r="Q35" s="1" t="s">
        <v>192</v>
      </c>
      <c r="R35" s="1" t="s">
        <v>193</v>
      </c>
      <c r="S35" s="1" t="s">
        <v>193</v>
      </c>
      <c r="T35" s="2">
        <v>0</v>
      </c>
      <c r="U35" s="2" t="str">
        <f>CONCATENATE(H35,I35,J35,K35,L35,M35,N35,O35,P35,)</f>
        <v>0X0010X01</v>
      </c>
      <c r="V35" s="2"/>
      <c r="X35" s="1" t="s">
        <v>229</v>
      </c>
    </row>
    <row r="36" spans="20:22" ht="15">
      <c r="T36" s="2"/>
      <c r="U36" s="2"/>
      <c r="V36" s="2"/>
    </row>
    <row r="37" spans="1:23" ht="15">
      <c r="A37" s="1" t="s">
        <v>5</v>
      </c>
      <c r="B37" s="1" t="s">
        <v>6</v>
      </c>
      <c r="C37" s="1" t="s">
        <v>7</v>
      </c>
      <c r="D37" s="1" t="s">
        <v>8</v>
      </c>
      <c r="E37" s="1" t="s">
        <v>9</v>
      </c>
      <c r="F37" s="1" t="s">
        <v>193</v>
      </c>
      <c r="G37" s="1" t="s">
        <v>186</v>
      </c>
      <c r="H37" s="1" t="s">
        <v>191</v>
      </c>
      <c r="I37" s="1" t="s">
        <v>191</v>
      </c>
      <c r="J37" s="1" t="s">
        <v>192</v>
      </c>
      <c r="K37" s="1" t="s">
        <v>192</v>
      </c>
      <c r="L37" s="1" t="s">
        <v>192</v>
      </c>
      <c r="M37" s="1" t="s">
        <v>191</v>
      </c>
      <c r="N37" s="1" t="s">
        <v>191</v>
      </c>
      <c r="O37" s="1" t="s">
        <v>191</v>
      </c>
      <c r="P37" s="1" t="s">
        <v>192</v>
      </c>
      <c r="Q37" s="1" t="s">
        <v>193</v>
      </c>
      <c r="R37" s="1" t="s">
        <v>193</v>
      </c>
      <c r="S37" s="1" t="s">
        <v>191</v>
      </c>
      <c r="T37" s="2">
        <v>0</v>
      </c>
      <c r="U37" s="2" t="str">
        <f>CONCATENATE(H37,I37,J37,K37,L37,M37,N37,O37,P37,)</f>
        <v>110001110</v>
      </c>
      <c r="V37" s="2" t="str">
        <f t="shared" si="0"/>
        <v>18E</v>
      </c>
      <c r="W37" s="1" t="s">
        <v>192</v>
      </c>
    </row>
    <row r="38" spans="1:23" ht="15">
      <c r="A38" s="1" t="s">
        <v>10</v>
      </c>
      <c r="B38" s="1" t="s">
        <v>6</v>
      </c>
      <c r="C38" s="1" t="s">
        <v>7</v>
      </c>
      <c r="D38" s="1" t="s">
        <v>11</v>
      </c>
      <c r="E38" s="1" t="s">
        <v>12</v>
      </c>
      <c r="F38" s="1" t="s">
        <v>193</v>
      </c>
      <c r="G38" s="1" t="s">
        <v>186</v>
      </c>
      <c r="H38" s="1" t="s">
        <v>191</v>
      </c>
      <c r="I38" s="1" t="s">
        <v>191</v>
      </c>
      <c r="J38" s="1" t="s">
        <v>192</v>
      </c>
      <c r="K38" s="1" t="s">
        <v>192</v>
      </c>
      <c r="L38" s="1" t="s">
        <v>192</v>
      </c>
      <c r="M38" s="1" t="s">
        <v>191</v>
      </c>
      <c r="N38" s="1" t="s">
        <v>191</v>
      </c>
      <c r="O38" s="1" t="s">
        <v>191</v>
      </c>
      <c r="P38" s="1" t="s">
        <v>192</v>
      </c>
      <c r="Q38" s="1" t="s">
        <v>193</v>
      </c>
      <c r="R38" s="1" t="s">
        <v>193</v>
      </c>
      <c r="S38" s="1" t="s">
        <v>192</v>
      </c>
      <c r="T38" s="2">
        <v>0</v>
      </c>
      <c r="U38" s="2" t="str">
        <f>CONCATENATE(H38,I38,J38,K38,L38,M38,N38,O38,P38,)</f>
        <v>110001110</v>
      </c>
      <c r="V38" s="2" t="str">
        <f t="shared" si="0"/>
        <v>18E</v>
      </c>
      <c r="W38" s="1" t="s">
        <v>192</v>
      </c>
    </row>
    <row r="39" spans="1:23" ht="15">
      <c r="A39" s="1" t="s">
        <v>121</v>
      </c>
      <c r="B39" s="1" t="s">
        <v>122</v>
      </c>
      <c r="C39" s="1" t="s">
        <v>123</v>
      </c>
      <c r="D39" s="1" t="s">
        <v>124</v>
      </c>
      <c r="E39" s="1" t="s">
        <v>125</v>
      </c>
      <c r="F39" s="1" t="s">
        <v>193</v>
      </c>
      <c r="G39" s="1" t="s">
        <v>186</v>
      </c>
      <c r="H39" s="1" t="s">
        <v>191</v>
      </c>
      <c r="I39" s="1" t="s">
        <v>191</v>
      </c>
      <c r="J39" s="1" t="s">
        <v>192</v>
      </c>
      <c r="K39" s="1" t="s">
        <v>192</v>
      </c>
      <c r="L39" s="1" t="s">
        <v>192</v>
      </c>
      <c r="M39" s="1" t="s">
        <v>191</v>
      </c>
      <c r="N39" s="1" t="s">
        <v>191</v>
      </c>
      <c r="O39" s="1" t="s">
        <v>191</v>
      </c>
      <c r="P39" s="1" t="s">
        <v>192</v>
      </c>
      <c r="Q39" s="1" t="s">
        <v>193</v>
      </c>
      <c r="R39" s="1" t="s">
        <v>193</v>
      </c>
      <c r="S39" s="1" t="s">
        <v>191</v>
      </c>
      <c r="T39" s="2">
        <v>0</v>
      </c>
      <c r="U39" s="2" t="str">
        <f>CONCATENATE(H39,I39,J39,K39,L39,M39,N39,O39,P39,)</f>
        <v>110001110</v>
      </c>
      <c r="V39" s="2" t="str">
        <f t="shared" si="0"/>
        <v>18E</v>
      </c>
      <c r="W39" s="1" t="s">
        <v>192</v>
      </c>
    </row>
    <row r="40" spans="1:23" ht="15">
      <c r="A40" s="1" t="s">
        <v>126</v>
      </c>
      <c r="B40" s="1" t="s">
        <v>127</v>
      </c>
      <c r="C40" s="1" t="s">
        <v>123</v>
      </c>
      <c r="D40" s="1" t="s">
        <v>128</v>
      </c>
      <c r="E40" s="1" t="s">
        <v>129</v>
      </c>
      <c r="F40" s="1" t="s">
        <v>193</v>
      </c>
      <c r="G40" s="1" t="s">
        <v>186</v>
      </c>
      <c r="H40" s="1" t="s">
        <v>191</v>
      </c>
      <c r="I40" s="1" t="s">
        <v>191</v>
      </c>
      <c r="J40" s="1" t="s">
        <v>192</v>
      </c>
      <c r="K40" s="1" t="s">
        <v>192</v>
      </c>
      <c r="L40" s="1" t="s">
        <v>192</v>
      </c>
      <c r="M40" s="1" t="s">
        <v>191</v>
      </c>
      <c r="N40" s="1" t="s">
        <v>191</v>
      </c>
      <c r="O40" s="1" t="s">
        <v>191</v>
      </c>
      <c r="P40" s="1" t="s">
        <v>192</v>
      </c>
      <c r="Q40" s="1" t="s">
        <v>193</v>
      </c>
      <c r="R40" s="1" t="s">
        <v>193</v>
      </c>
      <c r="S40" s="1" t="s">
        <v>192</v>
      </c>
      <c r="T40" s="2">
        <v>0</v>
      </c>
      <c r="U40" s="2" t="str">
        <f>CONCATENATE(H40,I40,J40,K40,L40,M40,N40,O40,P40,)</f>
        <v>110001110</v>
      </c>
      <c r="V40" s="2" t="str">
        <f t="shared" si="0"/>
        <v>18E</v>
      </c>
      <c r="W40" s="1" t="s">
        <v>192</v>
      </c>
    </row>
    <row r="41" spans="20:22" ht="15">
      <c r="T41" s="2"/>
      <c r="U41" s="2"/>
      <c r="V41" s="2"/>
    </row>
    <row r="42" spans="1:22" ht="15">
      <c r="A42" s="1" t="s">
        <v>21</v>
      </c>
      <c r="B42" s="1" t="s">
        <v>22</v>
      </c>
      <c r="C42" s="1" t="s">
        <v>23</v>
      </c>
      <c r="D42" s="1" t="s">
        <v>24</v>
      </c>
      <c r="E42" s="1" t="s">
        <v>25</v>
      </c>
      <c r="F42" s="1" t="s">
        <v>193</v>
      </c>
      <c r="G42" s="1" t="s">
        <v>186</v>
      </c>
      <c r="H42" s="1" t="s">
        <v>191</v>
      </c>
      <c r="I42" s="1" t="s">
        <v>191</v>
      </c>
      <c r="J42" s="1" t="s">
        <v>192</v>
      </c>
      <c r="K42" s="1" t="s">
        <v>192</v>
      </c>
      <c r="L42" s="1" t="s">
        <v>192</v>
      </c>
      <c r="M42" s="1" t="s">
        <v>191</v>
      </c>
      <c r="N42" s="1" t="s">
        <v>191</v>
      </c>
      <c r="O42" s="1" t="s">
        <v>191</v>
      </c>
      <c r="P42" s="1" t="s">
        <v>192</v>
      </c>
      <c r="Q42" s="1" t="s">
        <v>193</v>
      </c>
      <c r="R42" s="1" t="s">
        <v>193</v>
      </c>
      <c r="S42" s="1" t="s">
        <v>192</v>
      </c>
      <c r="T42" s="2">
        <v>0</v>
      </c>
      <c r="U42" s="2" t="str">
        <f>CONCATENATE(H42,I42,J42,K42,L42,M42,N42,O42,P42,)</f>
        <v>110001110</v>
      </c>
      <c r="V42" s="2" t="str">
        <f t="shared" si="0"/>
        <v>18E</v>
      </c>
    </row>
    <row r="43" spans="1:22" ht="15">
      <c r="A43" s="1" t="s">
        <v>97</v>
      </c>
      <c r="B43" s="1" t="s">
        <v>98</v>
      </c>
      <c r="C43" s="1" t="s">
        <v>99</v>
      </c>
      <c r="D43" s="1" t="s">
        <v>100</v>
      </c>
      <c r="E43" s="1" t="s">
        <v>101</v>
      </c>
      <c r="F43" s="1" t="s">
        <v>193</v>
      </c>
      <c r="G43" s="1" t="s">
        <v>186</v>
      </c>
      <c r="H43" s="1" t="s">
        <v>191</v>
      </c>
      <c r="I43" s="1" t="s">
        <v>191</v>
      </c>
      <c r="J43" s="1" t="s">
        <v>192</v>
      </c>
      <c r="K43" s="1" t="s">
        <v>192</v>
      </c>
      <c r="L43" s="1" t="s">
        <v>192</v>
      </c>
      <c r="M43" s="1" t="s">
        <v>191</v>
      </c>
      <c r="N43" s="1" t="s">
        <v>191</v>
      </c>
      <c r="O43" s="1" t="s">
        <v>191</v>
      </c>
      <c r="P43" s="1" t="s">
        <v>192</v>
      </c>
      <c r="Q43" s="1" t="s">
        <v>193</v>
      </c>
      <c r="R43" s="1" t="s">
        <v>193</v>
      </c>
      <c r="S43" s="1" t="s">
        <v>192</v>
      </c>
      <c r="T43" s="2">
        <v>0</v>
      </c>
      <c r="U43" s="2" t="str">
        <f>CONCATENATE(H43,I43,J43,K43,L43,M43,N43,O43,P43,)</f>
        <v>110001110</v>
      </c>
      <c r="V43" s="2" t="str">
        <f t="shared" si="0"/>
        <v>18E</v>
      </c>
    </row>
    <row r="44" spans="1:22" ht="15">
      <c r="A44" s="1" t="s">
        <v>168</v>
      </c>
      <c r="B44" s="1" t="s">
        <v>169</v>
      </c>
      <c r="C44" s="1" t="s">
        <v>170</v>
      </c>
      <c r="D44" s="1" t="s">
        <v>171</v>
      </c>
      <c r="E44" s="1" t="s">
        <v>172</v>
      </c>
      <c r="F44" s="1" t="s">
        <v>193</v>
      </c>
      <c r="G44" s="1" t="s">
        <v>186</v>
      </c>
      <c r="H44" s="1" t="s">
        <v>191</v>
      </c>
      <c r="I44" s="1" t="s">
        <v>191</v>
      </c>
      <c r="J44" s="1" t="s">
        <v>192</v>
      </c>
      <c r="K44" s="1" t="s">
        <v>192</v>
      </c>
      <c r="L44" s="1" t="s">
        <v>192</v>
      </c>
      <c r="M44" s="1" t="s">
        <v>191</v>
      </c>
      <c r="N44" s="1" t="s">
        <v>191</v>
      </c>
      <c r="O44" s="1" t="s">
        <v>191</v>
      </c>
      <c r="P44" s="1" t="s">
        <v>192</v>
      </c>
      <c r="Q44" s="1" t="s">
        <v>193</v>
      </c>
      <c r="R44" s="1" t="s">
        <v>193</v>
      </c>
      <c r="S44" s="1" t="s">
        <v>192</v>
      </c>
      <c r="T44" s="2">
        <v>0</v>
      </c>
      <c r="U44" s="2" t="str">
        <f>CONCATENATE(H44,I44,J44,K44,L44,M44,N44,O44,P44,)</f>
        <v>110001110</v>
      </c>
      <c r="V44" s="2" t="str">
        <f t="shared" si="0"/>
        <v>18E</v>
      </c>
    </row>
    <row r="45" spans="1:22" ht="15">
      <c r="A45" s="1" t="s">
        <v>64</v>
      </c>
      <c r="B45" s="1" t="s">
        <v>65</v>
      </c>
      <c r="C45" s="1" t="s">
        <v>66</v>
      </c>
      <c r="D45" s="1" t="s">
        <v>67</v>
      </c>
      <c r="E45" s="1" t="s">
        <v>68</v>
      </c>
      <c r="F45" s="1" t="s">
        <v>193</v>
      </c>
      <c r="G45" s="1" t="s">
        <v>186</v>
      </c>
      <c r="H45" s="1" t="s">
        <v>191</v>
      </c>
      <c r="I45" s="1" t="s">
        <v>191</v>
      </c>
      <c r="J45" s="1" t="s">
        <v>192</v>
      </c>
      <c r="K45" s="1" t="s">
        <v>192</v>
      </c>
      <c r="L45" s="1" t="s">
        <v>192</v>
      </c>
      <c r="M45" s="1" t="s">
        <v>191</v>
      </c>
      <c r="N45" s="1" t="s">
        <v>191</v>
      </c>
      <c r="O45" s="1" t="s">
        <v>191</v>
      </c>
      <c r="P45" s="1" t="s">
        <v>192</v>
      </c>
      <c r="Q45" s="1" t="s">
        <v>193</v>
      </c>
      <c r="R45" s="1" t="s">
        <v>193</v>
      </c>
      <c r="S45" s="1" t="s">
        <v>192</v>
      </c>
      <c r="T45" s="2">
        <v>0</v>
      </c>
      <c r="U45" s="2" t="str">
        <f>CONCATENATE(H45,I45,J45,K45,L45,M45,N45,O45,P45,)</f>
        <v>110001110</v>
      </c>
      <c r="V45" s="2" t="str">
        <f t="shared" si="0"/>
        <v>18E</v>
      </c>
    </row>
    <row r="46" spans="20:22" ht="15">
      <c r="T46" s="2"/>
      <c r="U46" s="2"/>
      <c r="V46" s="2"/>
    </row>
    <row r="47" spans="1:23" ht="15" hidden="1">
      <c r="A47" s="1" t="s">
        <v>59</v>
      </c>
      <c r="B47" s="1" t="s">
        <v>60</v>
      </c>
      <c r="C47" s="1" t="s">
        <v>61</v>
      </c>
      <c r="D47" s="1" t="s">
        <v>62</v>
      </c>
      <c r="E47" s="1" t="s">
        <v>63</v>
      </c>
      <c r="F47" s="1" t="s">
        <v>193</v>
      </c>
      <c r="G47" s="1" t="s">
        <v>186</v>
      </c>
      <c r="H47" s="1" t="s">
        <v>191</v>
      </c>
      <c r="I47" s="1" t="s">
        <v>191</v>
      </c>
      <c r="J47" s="1" t="s">
        <v>192</v>
      </c>
      <c r="K47" s="1" t="s">
        <v>191</v>
      </c>
      <c r="L47" s="1" t="s">
        <v>192</v>
      </c>
      <c r="M47" s="1" t="s">
        <v>192</v>
      </c>
      <c r="N47" s="1" t="s">
        <v>191</v>
      </c>
      <c r="O47" s="1" t="s">
        <v>192</v>
      </c>
      <c r="P47" s="1" t="s">
        <v>192</v>
      </c>
      <c r="Q47" s="1" t="s">
        <v>193</v>
      </c>
      <c r="R47" s="1" t="s">
        <v>192</v>
      </c>
      <c r="S47" s="1" t="s">
        <v>193</v>
      </c>
      <c r="T47" s="2">
        <v>0</v>
      </c>
      <c r="U47" s="2" t="str">
        <f>CONCATENATE(H47,I47,J47,K47,L47,M47,N47,O47,P47,)</f>
        <v>110100100</v>
      </c>
      <c r="V47" s="2" t="str">
        <f t="shared" si="0"/>
        <v>1A4</v>
      </c>
      <c r="W47" s="1" t="s">
        <v>191</v>
      </c>
    </row>
    <row r="48" spans="1:24" ht="15">
      <c r="A48" s="1" t="s">
        <v>69</v>
      </c>
      <c r="B48" s="1" t="s">
        <v>70</v>
      </c>
      <c r="C48" s="1" t="s">
        <v>61</v>
      </c>
      <c r="D48" s="1" t="s">
        <v>71</v>
      </c>
      <c r="E48" s="1" t="s">
        <v>72</v>
      </c>
      <c r="F48" s="1" t="s">
        <v>193</v>
      </c>
      <c r="G48" s="1" t="s">
        <v>186</v>
      </c>
      <c r="H48" s="1" t="s">
        <v>191</v>
      </c>
      <c r="I48" s="1" t="s">
        <v>191</v>
      </c>
      <c r="J48" s="1" t="s">
        <v>192</v>
      </c>
      <c r="K48" s="1" t="s">
        <v>191</v>
      </c>
      <c r="L48" s="1" t="s">
        <v>192</v>
      </c>
      <c r="M48" s="1" t="s">
        <v>192</v>
      </c>
      <c r="N48" s="1" t="s">
        <v>191</v>
      </c>
      <c r="O48" s="1" t="s">
        <v>192</v>
      </c>
      <c r="P48" s="1" t="s">
        <v>192</v>
      </c>
      <c r="Q48" s="1" t="s">
        <v>193</v>
      </c>
      <c r="R48" s="1" t="s">
        <v>191</v>
      </c>
      <c r="S48" s="1" t="s">
        <v>193</v>
      </c>
      <c r="T48" s="2">
        <v>0</v>
      </c>
      <c r="U48" s="2" t="str">
        <f>CONCATENATE(H48,I48,J48,K48,L48,M48,N48,O48,P48,)</f>
        <v>110100100</v>
      </c>
      <c r="V48" s="2" t="str">
        <f t="shared" si="0"/>
        <v>1A4</v>
      </c>
      <c r="W48" s="1" t="s">
        <v>191</v>
      </c>
      <c r="X48" s="1" t="s">
        <v>194</v>
      </c>
    </row>
    <row r="49" spans="20:22" ht="15">
      <c r="T49" s="2"/>
      <c r="U49" s="2"/>
      <c r="V49" s="2"/>
    </row>
    <row r="50" spans="1:23" ht="15" hidden="1">
      <c r="A50" s="1" t="s">
        <v>102</v>
      </c>
      <c r="B50" s="1" t="s">
        <v>103</v>
      </c>
      <c r="C50" s="1" t="s">
        <v>104</v>
      </c>
      <c r="D50" s="1" t="s">
        <v>105</v>
      </c>
      <c r="E50" s="1" t="s">
        <v>106</v>
      </c>
      <c r="F50" s="1" t="s">
        <v>193</v>
      </c>
      <c r="G50" s="1" t="s">
        <v>186</v>
      </c>
      <c r="H50" s="1" t="s">
        <v>192</v>
      </c>
      <c r="I50" s="1" t="s">
        <v>193</v>
      </c>
      <c r="J50" s="1" t="s">
        <v>191</v>
      </c>
      <c r="K50" s="1" t="s">
        <v>192</v>
      </c>
      <c r="L50" s="1" t="s">
        <v>192</v>
      </c>
      <c r="M50" s="1" t="s">
        <v>191</v>
      </c>
      <c r="N50" s="1" t="s">
        <v>193</v>
      </c>
      <c r="O50" s="1" t="s">
        <v>192</v>
      </c>
      <c r="P50" s="1" t="s">
        <v>192</v>
      </c>
      <c r="Q50" s="1" t="s">
        <v>193</v>
      </c>
      <c r="R50" s="1" t="s">
        <v>192</v>
      </c>
      <c r="S50" s="1" t="s">
        <v>193</v>
      </c>
      <c r="T50" s="2">
        <v>0</v>
      </c>
      <c r="U50" s="2" t="str">
        <f>CONCATENATE(H50,I50,J50,K50,L50,M50,N50,O50,P50,)</f>
        <v>0X1001X00</v>
      </c>
      <c r="V50" s="1" t="s">
        <v>230</v>
      </c>
      <c r="W50" s="1" t="s">
        <v>191</v>
      </c>
    </row>
    <row r="51" spans="1:24" ht="15">
      <c r="A51" s="1" t="s">
        <v>154</v>
      </c>
      <c r="B51" s="1" t="s">
        <v>155</v>
      </c>
      <c r="C51" s="1" t="s">
        <v>156</v>
      </c>
      <c r="D51" s="1" t="s">
        <v>157</v>
      </c>
      <c r="E51" s="1" t="s">
        <v>158</v>
      </c>
      <c r="F51" s="1" t="s">
        <v>193</v>
      </c>
      <c r="G51" s="1" t="s">
        <v>186</v>
      </c>
      <c r="H51" s="1" t="s">
        <v>192</v>
      </c>
      <c r="I51" s="1" t="s">
        <v>193</v>
      </c>
      <c r="J51" s="1" t="s">
        <v>191</v>
      </c>
      <c r="K51" s="1" t="s">
        <v>192</v>
      </c>
      <c r="L51" s="1" t="s">
        <v>192</v>
      </c>
      <c r="M51" s="1" t="s">
        <v>191</v>
      </c>
      <c r="N51" s="1" t="s">
        <v>193</v>
      </c>
      <c r="O51" s="1" t="s">
        <v>192</v>
      </c>
      <c r="P51" s="1" t="s">
        <v>192</v>
      </c>
      <c r="Q51" s="1" t="s">
        <v>193</v>
      </c>
      <c r="R51" s="1" t="s">
        <v>191</v>
      </c>
      <c r="S51" s="1" t="s">
        <v>193</v>
      </c>
      <c r="T51" s="2">
        <v>0</v>
      </c>
      <c r="U51" s="2" t="str">
        <f>CONCATENATE(H51,I51,J51,K51,L51,M51,N51,O51,P51,)</f>
        <v>0X1001X00</v>
      </c>
      <c r="V51" s="1" t="s">
        <v>230</v>
      </c>
      <c r="W51" s="1" t="s">
        <v>191</v>
      </c>
      <c r="X51" s="1" t="s">
        <v>194</v>
      </c>
    </row>
    <row r="52" spans="20:22" ht="15">
      <c r="T52" s="2"/>
      <c r="V52" s="2"/>
    </row>
    <row r="53" spans="1:22" ht="15">
      <c r="A53" s="1" t="s">
        <v>159</v>
      </c>
      <c r="B53" s="1" t="s">
        <v>160</v>
      </c>
      <c r="C53" s="1" t="s">
        <v>91</v>
      </c>
      <c r="D53" s="1" t="s">
        <v>161</v>
      </c>
      <c r="E53" s="1" t="s">
        <v>162</v>
      </c>
      <c r="F53" s="1" t="s">
        <v>231</v>
      </c>
      <c r="G53" s="1" t="s">
        <v>189</v>
      </c>
      <c r="T53" s="2"/>
      <c r="U53" s="2">
        <f>CONCATENATE(N53,H53,M53,W53,J53,K53,I53,O53,S53,R53)</f>
      </c>
      <c r="V53" s="2"/>
    </row>
    <row r="54" spans="20:22" ht="15">
      <c r="T54" s="2"/>
      <c r="V54" s="2"/>
    </row>
    <row r="55" spans="20:22" ht="15">
      <c r="T55" s="2"/>
      <c r="V55" s="2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3.8515625" style="0" bestFit="1" customWidth="1"/>
    <col min="2" max="2" width="3.00390625" style="4" bestFit="1" customWidth="1"/>
    <col min="3" max="4" width="3.00390625" style="0" bestFit="1" customWidth="1"/>
    <col min="5" max="5" width="3.28125" style="0" bestFit="1" customWidth="1"/>
  </cols>
  <sheetData>
    <row r="1" ht="15">
      <c r="A1" t="s">
        <v>202</v>
      </c>
    </row>
    <row r="2" spans="1:6" ht="15">
      <c r="A2" s="3" t="s">
        <v>244</v>
      </c>
      <c r="B2" s="4" t="str">
        <f>BIN2HEX(MID($A2,1,8),2)</f>
        <v>00</v>
      </c>
      <c r="C2" s="4" t="str">
        <f>BIN2HEX(MID($A2,9,8),2)</f>
        <v>01</v>
      </c>
      <c r="D2" s="4" t="str">
        <f>BIN2HEX(MID($A2,17,8),2)</f>
        <v>10</v>
      </c>
      <c r="E2" s="4" t="str">
        <f>BIN2HEX(MID($A2,25,8),2)</f>
        <v>C0</v>
      </c>
      <c r="F2" t="str">
        <f>CONCATENATE(B2,C2,D2,E2)</f>
        <v>000110C0</v>
      </c>
    </row>
    <row r="3" spans="1:6" ht="15">
      <c r="A3" s="3" t="s">
        <v>245</v>
      </c>
      <c r="B3" s="4" t="str">
        <f aca="true" t="shared" si="0" ref="B3:B13">BIN2HEX(MID($A3,1,8),2)</f>
        <v>00</v>
      </c>
      <c r="C3" s="4" t="str">
        <f aca="true" t="shared" si="1" ref="C3:C13">BIN2HEX(MID($A3,9,8),2)</f>
        <v>01</v>
      </c>
      <c r="D3" s="4" t="str">
        <f aca="true" t="shared" si="2" ref="D3:D13">BIN2HEX(MID($A3,17,8),2)</f>
        <v>10</v>
      </c>
      <c r="E3" s="4" t="str">
        <f aca="true" t="shared" si="3" ref="E3:E13">BIN2HEX(MID($A3,25,8),2)</f>
        <v>C2</v>
      </c>
      <c r="F3" t="str">
        <f aca="true" t="shared" si="4" ref="F3:F13">CONCATENATE(B3,C3,D3,E3)</f>
        <v>000110C2</v>
      </c>
    </row>
    <row r="4" spans="1:6" ht="15">
      <c r="A4" s="3" t="s">
        <v>246</v>
      </c>
      <c r="B4" s="4" t="str">
        <f t="shared" si="0"/>
        <v>00</v>
      </c>
      <c r="C4" s="4" t="str">
        <f t="shared" si="1"/>
        <v>01</v>
      </c>
      <c r="D4" s="4" t="str">
        <f t="shared" si="2"/>
        <v>10</v>
      </c>
      <c r="E4" s="4" t="str">
        <f t="shared" si="3"/>
        <v>C3</v>
      </c>
      <c r="F4" t="str">
        <f t="shared" si="4"/>
        <v>000110C3</v>
      </c>
    </row>
    <row r="5" spans="1:6" ht="15">
      <c r="A5" s="3" t="s">
        <v>247</v>
      </c>
      <c r="B5" s="4" t="str">
        <f t="shared" si="0"/>
        <v>00</v>
      </c>
      <c r="C5" s="4" t="str">
        <f t="shared" si="1"/>
        <v>22</v>
      </c>
      <c r="D5" s="4" t="str">
        <f t="shared" si="2"/>
        <v>18</v>
      </c>
      <c r="E5" s="4" t="str">
        <f t="shared" si="3"/>
        <v>04</v>
      </c>
      <c r="F5" t="str">
        <f t="shared" si="4"/>
        <v>00221804</v>
      </c>
    </row>
    <row r="6" spans="1:6" ht="15">
      <c r="A6" s="3" t="s">
        <v>248</v>
      </c>
      <c r="B6" s="4" t="str">
        <f t="shared" si="0"/>
        <v>00</v>
      </c>
      <c r="C6" s="4" t="str">
        <f t="shared" si="1"/>
        <v>22</v>
      </c>
      <c r="D6" s="4" t="str">
        <f t="shared" si="2"/>
        <v>18</v>
      </c>
      <c r="E6" s="4" t="str">
        <f t="shared" si="3"/>
        <v>06</v>
      </c>
      <c r="F6" t="str">
        <f t="shared" si="4"/>
        <v>00221806</v>
      </c>
    </row>
    <row r="7" spans="1:6" ht="15">
      <c r="A7" s="3" t="s">
        <v>249</v>
      </c>
      <c r="B7" s="4" t="str">
        <f t="shared" si="0"/>
        <v>00</v>
      </c>
      <c r="C7" s="4" t="str">
        <f t="shared" si="1"/>
        <v>00</v>
      </c>
      <c r="D7" s="4" t="str">
        <f t="shared" si="2"/>
        <v>08</v>
      </c>
      <c r="E7" s="4" t="str">
        <f t="shared" si="3"/>
        <v>10</v>
      </c>
      <c r="F7" t="str">
        <f t="shared" si="4"/>
        <v>00000810</v>
      </c>
    </row>
    <row r="8" spans="1:6" ht="15">
      <c r="A8" s="3" t="s">
        <v>250</v>
      </c>
      <c r="B8" s="4" t="str">
        <f t="shared" si="0"/>
        <v>00</v>
      </c>
      <c r="C8" s="4" t="str">
        <f t="shared" si="1"/>
        <v>00</v>
      </c>
      <c r="D8" s="4" t="str">
        <f t="shared" si="2"/>
        <v>08</v>
      </c>
      <c r="E8" s="4" t="str">
        <f t="shared" si="3"/>
        <v>12</v>
      </c>
      <c r="F8" t="str">
        <f t="shared" si="4"/>
        <v>00000812</v>
      </c>
    </row>
    <row r="9" spans="1:6" ht="15">
      <c r="A9" s="3" t="s">
        <v>251</v>
      </c>
      <c r="B9" s="4" t="str">
        <f t="shared" si="0"/>
        <v>00</v>
      </c>
      <c r="C9" s="4" t="str">
        <f t="shared" si="1"/>
        <v>22</v>
      </c>
      <c r="D9" s="4" t="str">
        <f t="shared" si="2"/>
        <v>00</v>
      </c>
      <c r="E9" s="4" t="str">
        <f t="shared" si="3"/>
        <v>18</v>
      </c>
      <c r="F9" t="str">
        <f t="shared" si="4"/>
        <v>00220018</v>
      </c>
    </row>
    <row r="10" spans="1:6" ht="15">
      <c r="A10" s="3" t="s">
        <v>252</v>
      </c>
      <c r="B10" s="4" t="str">
        <f t="shared" si="0"/>
        <v>00</v>
      </c>
      <c r="C10" s="4" t="str">
        <f t="shared" si="1"/>
        <v>22</v>
      </c>
      <c r="D10" s="4" t="str">
        <f t="shared" si="2"/>
        <v>00</v>
      </c>
      <c r="E10" s="4" t="str">
        <f t="shared" si="3"/>
        <v>19</v>
      </c>
      <c r="F10" t="str">
        <f t="shared" si="4"/>
        <v>00220019</v>
      </c>
    </row>
    <row r="11" spans="1:6" ht="15">
      <c r="A11" s="3" t="s">
        <v>253</v>
      </c>
      <c r="B11" s="4" t="str">
        <f t="shared" si="0"/>
        <v>00</v>
      </c>
      <c r="C11" s="4" t="str">
        <f t="shared" si="1"/>
        <v>22</v>
      </c>
      <c r="D11" s="4" t="str">
        <f t="shared" si="2"/>
        <v>00</v>
      </c>
      <c r="E11" s="4" t="str">
        <f t="shared" si="3"/>
        <v>1A</v>
      </c>
      <c r="F11" t="str">
        <f t="shared" si="4"/>
        <v>0022001A</v>
      </c>
    </row>
    <row r="12" spans="1:6" ht="15">
      <c r="A12" s="3" t="s">
        <v>254</v>
      </c>
      <c r="B12" s="4" t="str">
        <f t="shared" si="0"/>
        <v>00</v>
      </c>
      <c r="C12" s="4" t="str">
        <f t="shared" si="1"/>
        <v>22</v>
      </c>
      <c r="D12" s="4" t="str">
        <f t="shared" si="2"/>
        <v>00</v>
      </c>
      <c r="E12" s="4" t="str">
        <f t="shared" si="3"/>
        <v>1B</v>
      </c>
      <c r="F12" t="str">
        <f t="shared" si="4"/>
        <v>0022001B</v>
      </c>
    </row>
    <row r="13" spans="1:6" ht="15">
      <c r="A13" s="3" t="s">
        <v>255</v>
      </c>
      <c r="B13" s="4" t="str">
        <f t="shared" si="0"/>
        <v>00</v>
      </c>
      <c r="C13" s="4" t="str">
        <f t="shared" si="1"/>
        <v>22</v>
      </c>
      <c r="D13" s="4" t="str">
        <f t="shared" si="2"/>
        <v>18</v>
      </c>
      <c r="E13" s="4" t="str">
        <f t="shared" si="3"/>
        <v>20</v>
      </c>
      <c r="F13" t="str">
        <f t="shared" si="4"/>
        <v>00221820</v>
      </c>
    </row>
    <row r="14" ht="15">
      <c r="A1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3.8515625" style="0" bestFit="1" customWidth="1"/>
    <col min="2" max="2" width="7.28125" style="0" bestFit="1" customWidth="1"/>
    <col min="3" max="3" width="46.8515625" style="0" bestFit="1" customWidth="1"/>
  </cols>
  <sheetData>
    <row r="1" spans="1:4" ht="15">
      <c r="A1" t="s">
        <v>173</v>
      </c>
      <c r="B1" t="s">
        <v>185</v>
      </c>
      <c r="C1" t="s">
        <v>256</v>
      </c>
      <c r="D1" t="s">
        <v>257</v>
      </c>
    </row>
    <row r="2" spans="1:4" ht="15">
      <c r="A2" s="1" t="s">
        <v>107</v>
      </c>
      <c r="B2" s="1" t="s">
        <v>187</v>
      </c>
      <c r="C2" s="1" t="s">
        <v>239</v>
      </c>
      <c r="D2" s="1" t="s">
        <v>258</v>
      </c>
    </row>
    <row r="3" spans="1:4" ht="15">
      <c r="A3" s="1" t="s">
        <v>138</v>
      </c>
      <c r="B3" s="1" t="s">
        <v>187</v>
      </c>
      <c r="C3" s="1" t="s">
        <v>141</v>
      </c>
      <c r="D3" s="1" t="s">
        <v>258</v>
      </c>
    </row>
    <row r="4" spans="1:4" ht="15">
      <c r="A4" s="1" t="s">
        <v>133</v>
      </c>
      <c r="B4" s="1" t="s">
        <v>187</v>
      </c>
      <c r="C4" s="1" t="s">
        <v>137</v>
      </c>
      <c r="D4" s="1" t="s">
        <v>258</v>
      </c>
    </row>
    <row r="5" spans="1:4" ht="15">
      <c r="A5" s="1" t="s">
        <v>111</v>
      </c>
      <c r="B5" s="1" t="s">
        <v>187</v>
      </c>
      <c r="C5" s="1" t="s">
        <v>115</v>
      </c>
      <c r="D5" s="1" t="s">
        <v>258</v>
      </c>
    </row>
    <row r="6" spans="1:4" ht="15">
      <c r="A6" s="1" t="s">
        <v>142</v>
      </c>
      <c r="B6" s="1" t="s">
        <v>187</v>
      </c>
      <c r="C6" s="1" t="s">
        <v>238</v>
      </c>
      <c r="D6" s="1" t="s">
        <v>258</v>
      </c>
    </row>
    <row r="7" spans="1:4" ht="15">
      <c r="A7" s="1" t="s">
        <v>73</v>
      </c>
      <c r="B7" s="1" t="s">
        <v>187</v>
      </c>
      <c r="C7" s="1" t="s">
        <v>77</v>
      </c>
      <c r="D7" s="1" t="s">
        <v>258</v>
      </c>
    </row>
    <row r="8" spans="1:4" ht="15">
      <c r="A8" s="1" t="s">
        <v>78</v>
      </c>
      <c r="B8" s="1" t="s">
        <v>187</v>
      </c>
      <c r="C8" s="1" t="s">
        <v>82</v>
      </c>
      <c r="D8" s="1" t="s">
        <v>258</v>
      </c>
    </row>
    <row r="9" spans="1:4" ht="15">
      <c r="A9" s="1" t="s">
        <v>83</v>
      </c>
      <c r="B9" s="1" t="s">
        <v>187</v>
      </c>
      <c r="C9" s="1" t="s">
        <v>87</v>
      </c>
      <c r="D9" s="1" t="s">
        <v>260</v>
      </c>
    </row>
    <row r="10" spans="1:4" ht="15">
      <c r="A10" s="1" t="s">
        <v>88</v>
      </c>
      <c r="B10" s="1" t="s">
        <v>187</v>
      </c>
      <c r="C10" s="1" t="s">
        <v>90</v>
      </c>
      <c r="D10" s="1" t="s">
        <v>260</v>
      </c>
    </row>
    <row r="11" spans="1:4" ht="15">
      <c r="A11" s="1" t="s">
        <v>36</v>
      </c>
      <c r="B11" s="1" t="s">
        <v>187</v>
      </c>
      <c r="C11" s="1" t="s">
        <v>40</v>
      </c>
      <c r="D11" s="1" t="s">
        <v>260</v>
      </c>
    </row>
    <row r="12" spans="1:4" ht="15">
      <c r="A12" s="1" t="s">
        <v>41</v>
      </c>
      <c r="B12" s="1" t="s">
        <v>187</v>
      </c>
      <c r="C12" s="1" t="s">
        <v>43</v>
      </c>
      <c r="D12" s="1" t="s">
        <v>260</v>
      </c>
    </row>
    <row r="13" spans="1:4" ht="15">
      <c r="A13" s="1" t="s">
        <v>0</v>
      </c>
      <c r="B13" s="1" t="s">
        <v>187</v>
      </c>
      <c r="C13" s="1" t="s">
        <v>4</v>
      </c>
      <c r="D13" s="1" t="s">
        <v>258</v>
      </c>
    </row>
    <row r="14" spans="1:4" ht="15">
      <c r="A14" s="1" t="s">
        <v>13</v>
      </c>
      <c r="B14" s="1" t="s">
        <v>187</v>
      </c>
      <c r="C14" s="1" t="s">
        <v>15</v>
      </c>
      <c r="D14" s="1" t="s">
        <v>258</v>
      </c>
    </row>
    <row r="15" spans="1:4" ht="15">
      <c r="A15" s="1" t="s">
        <v>146</v>
      </c>
      <c r="B15" s="1" t="s">
        <v>187</v>
      </c>
      <c r="C15" s="1" t="s">
        <v>150</v>
      </c>
      <c r="D15" s="1" t="s">
        <v>258</v>
      </c>
    </row>
    <row r="16" spans="1:4" ht="15">
      <c r="A16" s="1" t="s">
        <v>151</v>
      </c>
      <c r="B16" s="1" t="s">
        <v>187</v>
      </c>
      <c r="C16" s="1" t="s">
        <v>153</v>
      </c>
      <c r="D16" s="1" t="s">
        <v>258</v>
      </c>
    </row>
    <row r="17" spans="1:4" ht="15">
      <c r="A17" s="1" t="s">
        <v>16</v>
      </c>
      <c r="B17" s="1" t="s">
        <v>187</v>
      </c>
      <c r="C17" s="1" t="s">
        <v>20</v>
      </c>
      <c r="D17" s="1" t="s">
        <v>258</v>
      </c>
    </row>
    <row r="18" spans="1:4" ht="15">
      <c r="A18" s="1" t="s">
        <v>92</v>
      </c>
      <c r="B18" s="1" t="s">
        <v>187</v>
      </c>
      <c r="C18" s="1" t="s">
        <v>96</v>
      </c>
      <c r="D18" s="1" t="s">
        <v>258</v>
      </c>
    </row>
    <row r="19" spans="1:4" ht="15">
      <c r="A19" s="1" t="s">
        <v>163</v>
      </c>
      <c r="B19" s="1" t="s">
        <v>187</v>
      </c>
      <c r="C19" s="1" t="s">
        <v>167</v>
      </c>
      <c r="D19" s="1" t="s">
        <v>259</v>
      </c>
    </row>
    <row r="20" spans="1:4" ht="15">
      <c r="A20" s="1" t="s">
        <v>235</v>
      </c>
      <c r="B20" s="1" t="s">
        <v>187</v>
      </c>
      <c r="C20" s="1" t="s">
        <v>237</v>
      </c>
      <c r="D20" s="1" t="s">
        <v>258</v>
      </c>
    </row>
    <row r="21" spans="1:4" ht="15">
      <c r="A21" s="1" t="s">
        <v>54</v>
      </c>
      <c r="B21" s="1" t="s">
        <v>187</v>
      </c>
      <c r="C21" s="1" t="s">
        <v>58</v>
      </c>
      <c r="D21" s="1" t="s">
        <v>259</v>
      </c>
    </row>
    <row r="22" spans="1:4" ht="15">
      <c r="A22" s="1" t="s">
        <v>116</v>
      </c>
      <c r="B22" s="1" t="s">
        <v>187</v>
      </c>
      <c r="C22" s="1" t="s">
        <v>120</v>
      </c>
      <c r="D22" s="1" t="s">
        <v>260</v>
      </c>
    </row>
    <row r="23" spans="1:4" ht="15">
      <c r="A23" s="1" t="s">
        <v>130</v>
      </c>
      <c r="B23" s="1" t="s">
        <v>187</v>
      </c>
      <c r="C23" s="1" t="s">
        <v>132</v>
      </c>
      <c r="D23" s="1" t="s">
        <v>260</v>
      </c>
    </row>
    <row r="24" spans="1:4" ht="15">
      <c r="A24" s="1" t="s">
        <v>44</v>
      </c>
      <c r="B24" s="1" t="s">
        <v>188</v>
      </c>
      <c r="C24" s="1" t="s">
        <v>48</v>
      </c>
      <c r="D24" s="1" t="s">
        <v>258</v>
      </c>
    </row>
    <row r="25" spans="1:4" ht="15">
      <c r="A25" s="1" t="s">
        <v>49</v>
      </c>
      <c r="B25" s="1" t="s">
        <v>188</v>
      </c>
      <c r="C25" s="1" t="s">
        <v>53</v>
      </c>
      <c r="D25" s="1" t="s">
        <v>259</v>
      </c>
    </row>
    <row r="26" spans="1:4" ht="15">
      <c r="A26" s="1" t="s">
        <v>26</v>
      </c>
      <c r="B26" s="1" t="s">
        <v>186</v>
      </c>
      <c r="C26" s="1" t="s">
        <v>30</v>
      </c>
      <c r="D26" s="1" t="s">
        <v>259</v>
      </c>
    </row>
    <row r="27" spans="1:4" ht="15">
      <c r="A27" s="1" t="s">
        <v>31</v>
      </c>
      <c r="B27" s="1" t="s">
        <v>186</v>
      </c>
      <c r="C27" s="1" t="s">
        <v>35</v>
      </c>
      <c r="D27" s="1" t="s">
        <v>259</v>
      </c>
    </row>
    <row r="28" spans="1:4" ht="15">
      <c r="A28" s="1" t="s">
        <v>5</v>
      </c>
      <c r="B28" s="1" t="s">
        <v>186</v>
      </c>
      <c r="C28" s="1" t="s">
        <v>9</v>
      </c>
      <c r="D28" s="1" t="s">
        <v>259</v>
      </c>
    </row>
    <row r="29" spans="1:4" ht="15">
      <c r="A29" s="1" t="s">
        <v>10</v>
      </c>
      <c r="B29" s="1" t="s">
        <v>186</v>
      </c>
      <c r="C29" s="1" t="s">
        <v>12</v>
      </c>
      <c r="D29" s="1" t="s">
        <v>259</v>
      </c>
    </row>
    <row r="30" spans="1:4" ht="15">
      <c r="A30" s="1" t="s">
        <v>121</v>
      </c>
      <c r="B30" s="1" t="s">
        <v>186</v>
      </c>
      <c r="C30" s="1" t="s">
        <v>125</v>
      </c>
      <c r="D30" s="1" t="s">
        <v>259</v>
      </c>
    </row>
    <row r="31" spans="1:4" ht="15">
      <c r="A31" s="1" t="s">
        <v>126</v>
      </c>
      <c r="B31" s="1" t="s">
        <v>186</v>
      </c>
      <c r="C31" s="1" t="s">
        <v>129</v>
      </c>
      <c r="D31" s="1" t="s">
        <v>259</v>
      </c>
    </row>
    <row r="32" spans="1:4" ht="15">
      <c r="A32" s="1" t="s">
        <v>21</v>
      </c>
      <c r="B32" s="1" t="s">
        <v>186</v>
      </c>
      <c r="C32" s="1" t="s">
        <v>25</v>
      </c>
      <c r="D32" s="1" t="s">
        <v>259</v>
      </c>
    </row>
    <row r="33" spans="1:4" ht="15">
      <c r="A33" s="1" t="s">
        <v>97</v>
      </c>
      <c r="B33" s="1" t="s">
        <v>186</v>
      </c>
      <c r="C33" s="1" t="s">
        <v>101</v>
      </c>
      <c r="D33" s="1" t="s">
        <v>259</v>
      </c>
    </row>
    <row r="34" spans="1:4" ht="15">
      <c r="A34" s="1" t="s">
        <v>168</v>
      </c>
      <c r="B34" s="1" t="s">
        <v>186</v>
      </c>
      <c r="C34" s="1" t="s">
        <v>172</v>
      </c>
      <c r="D34" s="1" t="s">
        <v>259</v>
      </c>
    </row>
    <row r="35" spans="1:4" ht="15">
      <c r="A35" s="1" t="s">
        <v>64</v>
      </c>
      <c r="B35" s="1" t="s">
        <v>186</v>
      </c>
      <c r="C35" s="1" t="s">
        <v>68</v>
      </c>
      <c r="D35" s="1" t="s">
        <v>259</v>
      </c>
    </row>
    <row r="36" spans="1:4" ht="15">
      <c r="A36" s="1" t="s">
        <v>69</v>
      </c>
      <c r="B36" s="1" t="s">
        <v>186</v>
      </c>
      <c r="C36" s="1" t="s">
        <v>72</v>
      </c>
      <c r="D36" s="1" t="s">
        <v>258</v>
      </c>
    </row>
    <row r="37" spans="1:4" ht="15">
      <c r="A37" s="1" t="s">
        <v>154</v>
      </c>
      <c r="B37" s="1" t="s">
        <v>186</v>
      </c>
      <c r="C37" s="1" t="s">
        <v>158</v>
      </c>
      <c r="D37" s="1" t="s">
        <v>258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Erty Seidel</dc:creator>
  <cp:keywords/>
  <dc:description/>
  <cp:lastModifiedBy>Erty Seidel</cp:lastModifiedBy>
  <dcterms:created xsi:type="dcterms:W3CDTF">2011-02-18T21:08:16Z</dcterms:created>
  <dcterms:modified xsi:type="dcterms:W3CDTF">2011-03-09T17:00:28Z</dcterms:modified>
  <cp:category/>
  <cp:version/>
  <cp:contentType/>
  <cp:contentStatus/>
</cp:coreProperties>
</file>